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structions" sheetId="1" state="visible" r:id="rId1"/>
    <sheet xmlns:r="http://schemas.openxmlformats.org/officeDocument/2006/relationships" name="Gates" sheetId="2" state="visible" r:id="rId2"/>
    <sheet xmlns:r="http://schemas.openxmlformats.org/officeDocument/2006/relationships" name="Criteria" sheetId="3" state="visible" r:id="rId3"/>
    <sheet xmlns:r="http://schemas.openxmlformats.org/officeDocument/2006/relationships" name="Questions" sheetId="4" state="visible" r:id="rId4"/>
    <sheet xmlns:r="http://schemas.openxmlformats.org/officeDocument/2006/relationships" name="Scoring" sheetId="5" state="visible" r:id="rId5"/>
  </sheets>
  <definedNames>
    <definedName name="_xlnm._FilterDatabase" localSheetId="3" hidden="1">'Questions'!$A$4:$M$55</definedName>
    <definedName name="_xlnm.Print_Titles" localSheetId="3">'Questions'!$4:$4</definedName>
  </definedNames>
  <calcPr calcId="124519" fullCalcOnLoad="1"/>
</workbook>
</file>

<file path=xl/styles.xml><?xml version="1.0" encoding="utf-8"?>
<styleSheet xmlns="http://schemas.openxmlformats.org/spreadsheetml/2006/main">
  <numFmts count="1">
    <numFmt numFmtId="164" formatCode="0.0"/>
  </numFmts>
  <fonts count="6">
    <font>
      <name val="Calibri"/>
      <family val="2"/>
      <color theme="1"/>
      <sz val="11"/>
      <scheme val="minor"/>
    </font>
    <font>
      <b val="1"/>
      <sz val="16"/>
    </font>
    <font>
      <b val="1"/>
      <sz val="12"/>
    </font>
    <font>
      <b val="1"/>
    </font>
    <font>
      <color rgb="000563C1"/>
      <u val="single"/>
    </font>
    <font>
      <b val="1"/>
      <sz val="14"/>
    </font>
  </fonts>
  <fills count="6">
    <fill>
      <patternFill/>
    </fill>
    <fill>
      <patternFill patternType="gray125"/>
    </fill>
    <fill>
      <patternFill patternType="solid">
        <fgColor rgb="00D9E1F2"/>
      </patternFill>
    </fill>
    <fill>
      <patternFill patternType="solid">
        <fgColor rgb="00FFF2CC"/>
      </patternFill>
    </fill>
    <fill>
      <patternFill patternType="solid">
        <fgColor rgb="00F2F2F2"/>
      </patternFill>
    </fill>
    <fill>
      <patternFill patternType="solid">
        <fgColor rgb="00E2EFDA"/>
      </patternFill>
    </fill>
  </fills>
  <borders count="2">
    <border>
      <left/>
      <right/>
      <top/>
      <bottom/>
      <diagonal/>
    </border>
    <border>
      <left style="thin">
        <color rgb="00A6A6A6"/>
      </left>
      <right style="thin">
        <color rgb="00A6A6A6"/>
      </right>
      <top style="thin">
        <color rgb="00A6A6A6"/>
      </top>
      <bottom style="thin">
        <color rgb="00A6A6A6"/>
      </bottom>
    </border>
  </borders>
  <cellStyleXfs count="1">
    <xf numFmtId="0" fontId="0" fillId="0" borderId="0"/>
  </cellStyleXfs>
  <cellXfs count="27">
    <xf numFmtId="0" fontId="0" fillId="0" borderId="0" pivotButton="0" quotePrefix="0" xfId="0"/>
    <xf numFmtId="0" fontId="1" fillId="0" borderId="0" pivotButton="0" quotePrefix="0" xfId="0"/>
    <xf numFmtId="0" fontId="0" fillId="0" borderId="0" applyAlignment="1" pivotButton="0" quotePrefix="0" xfId="0">
      <alignment vertical="top" wrapText="1"/>
    </xf>
    <xf numFmtId="0" fontId="2" fillId="0" borderId="0" pivotButton="0" quotePrefix="0" xfId="0"/>
    <xf numFmtId="0" fontId="0" fillId="0" borderId="0" applyAlignment="1" pivotButton="0" quotePrefix="0" xfId="0">
      <alignment horizontal="center" vertical="top"/>
    </xf>
    <xf numFmtId="0" fontId="3" fillId="2" borderId="1" applyAlignment="1" pivotButton="0" quotePrefix="0" xfId="0">
      <alignment horizontal="center" vertical="center" wrapText="1"/>
    </xf>
    <xf numFmtId="0" fontId="0" fillId="0" borderId="1" applyAlignment="1" pivotButton="0" quotePrefix="0" xfId="0">
      <alignment horizontal="center" vertical="top"/>
    </xf>
    <xf numFmtId="0" fontId="0" fillId="0" borderId="1" applyAlignment="1" pivotButton="0" quotePrefix="0" xfId="0">
      <alignment vertical="top" wrapText="1"/>
    </xf>
    <xf numFmtId="0" fontId="4" fillId="0" borderId="0" pivotButton="0" quotePrefix="0" xfId="0"/>
    <xf numFmtId="0" fontId="5" fillId="0" borderId="0" pivotButton="0" quotePrefix="0" xfId="0"/>
    <xf numFmtId="0" fontId="3" fillId="3" borderId="1" applyAlignment="1" pivotButton="0" quotePrefix="0" xfId="0">
      <alignment horizontal="center" vertical="center" wrapText="1"/>
    </xf>
    <xf numFmtId="0" fontId="0" fillId="3" borderId="1" applyAlignment="1" pivotButton="0" quotePrefix="0" xfId="0">
      <alignment horizontal="center" vertical="center" wrapText="1"/>
    </xf>
    <xf numFmtId="0" fontId="3" fillId="0" borderId="1" pivotButton="0" quotePrefix="0" xfId="0"/>
    <xf numFmtId="0" fontId="3" fillId="4" borderId="1" applyAlignment="1" pivotButton="0" quotePrefix="0" xfId="0">
      <alignment horizontal="center" vertical="center" wrapText="1"/>
    </xf>
    <xf numFmtId="0" fontId="0" fillId="3" borderId="1" applyAlignment="1" pivotButton="0" quotePrefix="0" xfId="0">
      <alignment horizontal="center" vertical="top"/>
    </xf>
    <xf numFmtId="0" fontId="4" fillId="0" borderId="1" applyAlignment="1" pivotButton="0" quotePrefix="0" xfId="0">
      <alignment vertical="top" wrapText="1"/>
    </xf>
    <xf numFmtId="0" fontId="0" fillId="3" borderId="1" applyAlignment="1" pivotButton="0" quotePrefix="0" xfId="0">
      <alignment vertical="top" wrapText="1"/>
    </xf>
    <xf numFmtId="0" fontId="3" fillId="0" borderId="0" pivotButton="0" quotePrefix="0" xfId="0"/>
    <xf numFmtId="0" fontId="3" fillId="5" borderId="1" applyAlignment="1" pivotButton="0" quotePrefix="0" xfId="0">
      <alignment horizontal="center"/>
    </xf>
    <xf numFmtId="0" fontId="3" fillId="4" borderId="0" pivotButton="0" quotePrefix="0" xfId="0"/>
    <xf numFmtId="0" fontId="0" fillId="4" borderId="1" applyAlignment="1" pivotButton="0" quotePrefix="0" xfId="0">
      <alignment vertical="top" wrapText="1"/>
    </xf>
    <xf numFmtId="0" fontId="0" fillId="4" borderId="1" applyAlignment="1" pivotButton="0" quotePrefix="0" xfId="0">
      <alignment horizontal="center" vertical="top"/>
    </xf>
    <xf numFmtId="164" fontId="0" fillId="4" borderId="1" applyAlignment="1" pivotButton="0" quotePrefix="0" xfId="0">
      <alignment horizontal="center" vertical="top"/>
    </xf>
    <xf numFmtId="0" fontId="0" fillId="0" borderId="1" pivotButton="0" quotePrefix="0" xfId="0"/>
    <xf numFmtId="0" fontId="3" fillId="0" borderId="1" applyAlignment="1" pivotButton="0" quotePrefix="0" xfId="0">
      <alignment horizontal="center"/>
    </xf>
    <xf numFmtId="164" fontId="3" fillId="5" borderId="1" applyAlignment="1" pivotButton="0" quotePrefix="0" xfId="0">
      <alignment horizontal="center" vertical="center" wrapText="1"/>
    </xf>
    <xf numFmtId="0" fontId="0" fillId="4" borderId="1" applyAlignment="1" pivotButton="0" quotePrefix="0" xfId="0">
      <alignment horizontal="center"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tsico.com/learn/revenue-cycle/early-out-bad-debt-vendor-rfp/" TargetMode="External" Id="rId1"/><Relationship Type="http://schemas.openxmlformats.org/officeDocument/2006/relationships/hyperlink" Target="https://tsico.com/learn/collections/collection-services-rfp/" TargetMode="External" Id="rId2"/></Relationships>
</file>

<file path=xl/worksheets/_rels/sheet3.xml.rels><Relationships xmlns="http://schemas.openxmlformats.org/package/2006/relationships"><Relationship Type="http://schemas.openxmlformats.org/officeDocument/2006/relationships/hyperlink" Target="https://tsico.com/solutions/healthcare-revenue-cycle-management-rcm/bad-debt-recovery/" TargetMode="External" Id="rId1"/><Relationship Type="http://schemas.openxmlformats.org/officeDocument/2006/relationships/hyperlink" Target="https://tsico.com/about-us/company-facts/" TargetMode="External" Id="rId2"/><Relationship Type="http://schemas.openxmlformats.org/officeDocument/2006/relationships/hyperlink" Target="https://tsico.com/trust/" TargetMode="External" Id="rId3"/><Relationship Type="http://schemas.openxmlformats.org/officeDocument/2006/relationships/hyperlink" Target="https://tsico.com/learn/revenue-cycle/early-out-and-bad-debt-costs/" TargetMode="External" Id="rId4"/><Relationship Type="http://schemas.openxmlformats.org/officeDocument/2006/relationships/hyperlink" Target="https://tsico.com/learn/collections/call-monitoring-and-quality/" TargetMode="External" Id="rId5"/><Relationship Type="http://schemas.openxmlformats.org/officeDocument/2006/relationships/hyperlink" Target="https://tsico.com/industry/healthcare-rcm/" TargetMode="External" Id="rId6"/><Relationship Type="http://schemas.openxmlformats.org/officeDocument/2006/relationships/hyperlink" Target="https://tsico.com/learn/revenue-cycle/early-out-and-bad-debt-costs/" TargetMode="External" Id="rId7"/><Relationship Type="http://schemas.openxmlformats.org/officeDocument/2006/relationships/hyperlink" Target="https://tsico.com/industry/healthcare-rcm/" TargetMode="External" Id="rId8"/></Relationships>
</file>

<file path=xl/worksheets/_rels/sheet4.xml.rels><Relationships xmlns="http://schemas.openxmlformats.org/package/2006/relationships"><Relationship Type="http://schemas.openxmlformats.org/officeDocument/2006/relationships/hyperlink" Target="https://tsico.com/solutions/healthcare-revenue-cycle-management-rcm/bad-debt-recovery/" TargetMode="External" Id="rId1"/><Relationship Type="http://schemas.openxmlformats.org/officeDocument/2006/relationships/hyperlink" Target="https://tsico.com/solutions/healthcare-revenue-cycle-management-rcm/bad-debt-recovery/" TargetMode="External" Id="rId2"/><Relationship Type="http://schemas.openxmlformats.org/officeDocument/2006/relationships/hyperlink" Target="https://tsico.com/solutions/healthcare-revenue-cycle-management-rcm/early-out-self-pay/" TargetMode="External" Id="rId3"/><Relationship Type="http://schemas.openxmlformats.org/officeDocument/2006/relationships/hyperlink" Target="https://tsico.com/solutions/healthcare-revenue-cycle-management-rcm/bad-debt-recovery/" TargetMode="External" Id="rId4"/><Relationship Type="http://schemas.openxmlformats.org/officeDocument/2006/relationships/hyperlink" Target="https://tsico.com/learn/collections/call-monitoring-and-quality/" TargetMode="External" Id="rId5"/><Relationship Type="http://schemas.openxmlformats.org/officeDocument/2006/relationships/hyperlink" Target="https://tsico.com/about-us/company-facts/" TargetMode="External" Id="rId6"/><Relationship Type="http://schemas.openxmlformats.org/officeDocument/2006/relationships/hyperlink" Target="https://tsico.com/ebo-vs-bad-debt-recovery-understanding-the-healthcare-revenue-continuum/" TargetMode="External" Id="rId7"/><Relationship Type="http://schemas.openxmlformats.org/officeDocument/2006/relationships/hyperlink" Target="https://tsico.com/learn/collections/collection-agency-licensing/" TargetMode="External" Id="rId8"/><Relationship Type="http://schemas.openxmlformats.org/officeDocument/2006/relationships/hyperlink" Target="https://tsico.com/trust/" TargetMode="External" Id="rId9"/><Relationship Type="http://schemas.openxmlformats.org/officeDocument/2006/relationships/hyperlink" Target="https://tsico.com/trust/" TargetMode="External" Id="rId10"/><Relationship Type="http://schemas.openxmlformats.org/officeDocument/2006/relationships/hyperlink" Target="https://tsico.com/trust/" TargetMode="External" Id="rId11"/><Relationship Type="http://schemas.openxmlformats.org/officeDocument/2006/relationships/hyperlink" Target="https://tsico.com/trust/" TargetMode="External" Id="rId12"/><Relationship Type="http://schemas.openxmlformats.org/officeDocument/2006/relationships/hyperlink" Target="https://tsico.com/learn/collections/data-at-contract-end/" TargetMode="External" Id="rId13"/><Relationship Type="http://schemas.openxmlformats.org/officeDocument/2006/relationships/hyperlink" Target="https://tsico.com/learn/revenue-cycle/early-out-and-bad-debt-costs/" TargetMode="External" Id="rId14"/><Relationship Type="http://schemas.openxmlformats.org/officeDocument/2006/relationships/hyperlink" Target="https://tsico.com/learn/revenue-cycle/early-out-and-bad-debt-costs/" TargetMode="External" Id="rId15"/><Relationship Type="http://schemas.openxmlformats.org/officeDocument/2006/relationships/hyperlink" Target="https://tsico.com/solutions/healthcare-revenue-cycle-management-rcm/early-out-self-pay/" TargetMode="External" Id="rId16"/><Relationship Type="http://schemas.openxmlformats.org/officeDocument/2006/relationships/hyperlink" Target="https://tsico.com/ebo-vs-bad-debt-recovery-understanding-the-healthcare-revenue-continuum/" TargetMode="External" Id="rId17"/><Relationship Type="http://schemas.openxmlformats.org/officeDocument/2006/relationships/hyperlink" Target="https://tsico.com/industry/healthcare-rcm/" TargetMode="External" Id="rId18"/><Relationship Type="http://schemas.openxmlformats.org/officeDocument/2006/relationships/hyperlink" Target="https://tsico.com/industry/healthcare-rcm/" TargetMode="External" Id="rId19"/><Relationship Type="http://schemas.openxmlformats.org/officeDocument/2006/relationships/hyperlink" Target="https://tsico.com/trust/" TargetMode="External" Id="rId20"/><Relationship Type="http://schemas.openxmlformats.org/officeDocument/2006/relationships/hyperlink" Target="https://tsico.com/learn/collections/call-monitoring-and-quality/" TargetMode="External" Id="rId21"/><Relationship Type="http://schemas.openxmlformats.org/officeDocument/2006/relationships/hyperlink" Target="https://tsico.com/learn/collections/placement-to-close/" TargetMode="External" Id="rId22"/><Relationship Type="http://schemas.openxmlformats.org/officeDocument/2006/relationships/hyperlink" Target="https://tsico.com/industry/healthcare-rcm/" TargetMode="External" Id="rId23"/><Relationship Type="http://schemas.openxmlformats.org/officeDocument/2006/relationships/hyperlink" Target="https://tsico.com/learn/collections/placement-to-close/" TargetMode="External" Id="rId24"/><Relationship Type="http://schemas.openxmlformats.org/officeDocument/2006/relationships/hyperlink" Target="https://tsico.com/learn/collections/placement-to-close/" TargetMode="External" Id="rId25"/><Relationship Type="http://schemas.openxmlformats.org/officeDocument/2006/relationships/hyperlink" Target="https://tsico.com/learn/collections/call-monitoring-and-quality/" TargetMode="External" Id="rId26"/><Relationship Type="http://schemas.openxmlformats.org/officeDocument/2006/relationships/hyperlink" Target="https://tsico.com/learn/revenue-cycle/early-out-and-bad-debt-costs/" TargetMode="External" Id="rId27"/><Relationship Type="http://schemas.openxmlformats.org/officeDocument/2006/relationships/hyperlink" Target="https://tsico.com/learn/revenue-cycle/early-out-and-bad-debt-costs/" TargetMode="External" Id="rId28"/><Relationship Type="http://schemas.openxmlformats.org/officeDocument/2006/relationships/hyperlink" Target="https://tsico.com/industry/healthcare-rcm/" TargetMode="External" Id="rId29"/><Relationship Type="http://schemas.openxmlformats.org/officeDocument/2006/relationships/hyperlink" Target="https://tsico.com/learn/collections/placement-to-close/" TargetMode="External" Id="rId30"/></Relationships>
</file>

<file path=xl/worksheets/sheet1.xml><?xml version="1.0" encoding="utf-8"?>
<worksheet xmlns="http://schemas.openxmlformats.org/spreadsheetml/2006/main">
  <sheetPr>
    <outlinePr summaryBelow="1" summaryRight="1"/>
    <pageSetUpPr fitToPage="1"/>
  </sheetPr>
  <dimension ref="A1:B36"/>
  <sheetViews>
    <sheetView showGridLines="0" workbookViewId="0">
      <pane ySplit="1" topLeftCell="A2" activePane="bottomLeft" state="frozen"/>
      <selection pane="bottomLeft" activeCell="A1" sqref="A1"/>
    </sheetView>
  </sheetViews>
  <sheetFormatPr baseColWidth="8" defaultRowHeight="15"/>
  <cols>
    <col width="8" customWidth="1" min="1" max="1"/>
    <col width="110" customWidth="1" min="2" max="2"/>
  </cols>
  <sheetData>
    <row r="1">
      <c r="A1" s="1" t="inlineStr">
        <is>
          <t>Early-out and bad-debt vendor RFP template</t>
        </is>
      </c>
    </row>
    <row r="2"/>
    <row r="3" ht="33" customHeight="1">
      <c r="A3" s="2" t="inlineStr">
        <is>
          <t>TSI (Transworld Systems Inc.) publishes this template, and TSI competes for the work it describes. Use it and change it as you like. It's written so you can score any vendor, TSI included.</t>
        </is>
      </c>
    </row>
    <row r="4" ht="33" customHeight="1">
      <c r="A4" s="2" t="inlineStr">
        <is>
          <t>This template is a starting point, current as of Nov 5, 2026. It isn't legal advice. Change it to fit your needs, and have your own counsel review any contract terms before you use them.</t>
        </is>
      </c>
    </row>
    <row r="5"/>
    <row r="6">
      <c r="A6" s="3" t="inlineStr">
        <is>
          <t>How to use it</t>
        </is>
      </c>
    </row>
    <row r="7" ht="33" customHeight="1">
      <c r="A7" s="4" t="n">
        <v>1</v>
      </c>
      <c r="B7" s="2" t="inlineStr">
        <is>
          <t>Set your weights on the Criteria tab. They must total 100, and the check under the table tells you when they do. Set a weight to 0 to drop a criterion, or add up to 2 of your own in the blank rows.</t>
        </is>
      </c>
    </row>
    <row r="8" ht="48" customHeight="1">
      <c r="A8" s="4" t="n">
        <v>2</v>
      </c>
      <c r="B8" s="2" t="inlineStr">
        <is>
          <t>Edit the gates and questions to fit your portfolio. Delete questions you don't need, and add your own in the blank rows at the end of the Questions tab. Give each question a criterion code from the Criteria tab so it's scored under that criterion.</t>
        </is>
      </c>
    </row>
    <row r="9" ht="33" customHeight="1">
      <c r="A9" s="4" t="n">
        <v>3</v>
      </c>
      <c r="B9" s="2" t="inlineStr">
        <is>
          <t>Copy the questions and the evidence to request into your RFP document. Keep the strong-answer column for your scorers.</t>
        </is>
      </c>
    </row>
    <row r="10" ht="33" customHeight="1">
      <c r="A10" s="4" t="n">
        <v>4</v>
      </c>
      <c r="B10" s="2" t="inlineStr">
        <is>
          <t>When responses arrive, type each vendor's name in the yellow cells at the top of the Gates tab, then mark each gate Yes or No. A vendor with a No stops there.</t>
        </is>
      </c>
    </row>
    <row r="11" ht="33" customHeight="1">
      <c r="A11" s="4" t="n">
        <v>5</v>
      </c>
      <c r="B11" s="2" t="inlineStr">
        <is>
          <t>Score each answer from 0 to 5 in that vendor's column on the Questions tab, using the scale below. Leave a cell blank if the question doesn't apply; blanks aren't averaged.</t>
        </is>
      </c>
    </row>
    <row r="12" ht="33" customHeight="1">
      <c r="A12" s="4" t="n">
        <v>6</v>
      </c>
      <c r="B12" s="2" t="inlineStr">
        <is>
          <t>Read the Scoring tab. It averages each vendor's scores by criterion, weights them and totals them out of 100. Nothing on that tab needs typing.</t>
        </is>
      </c>
    </row>
    <row r="13" ht="48" customHeight="1">
      <c r="A13" s="4" t="n">
        <v>7</v>
      </c>
      <c r="B13" s="2" t="inlineStr">
        <is>
          <t>Have each scorer work alone in their own copy first. Then meet as a panel, settle any gap of 2 or more points with the evidence in hand, and record the agreed score and the reason in the Notes column. That record is what you'll show an auditor.</t>
        </is>
      </c>
    </row>
    <row r="14"/>
    <row r="15">
      <c r="A15" s="3" t="inlineStr">
        <is>
          <t>Scoring scale</t>
        </is>
      </c>
    </row>
    <row r="16">
      <c r="A16" s="5" t="inlineStr">
        <is>
          <t>Score</t>
        </is>
      </c>
      <c r="B16" s="5" t="inlineStr">
        <is>
          <t>Meaning</t>
        </is>
      </c>
    </row>
    <row r="17">
      <c r="A17" s="6" t="n">
        <v>0</v>
      </c>
      <c r="B17" s="7" t="inlineStr">
        <is>
          <t>No answer, or declined</t>
        </is>
      </c>
    </row>
    <row r="18">
      <c r="A18" s="6" t="n">
        <v>1</v>
      </c>
      <c r="B18" s="7" t="inlineStr">
        <is>
          <t>Claim only, with no detail or evidence</t>
        </is>
      </c>
    </row>
    <row r="19">
      <c r="A19" s="6" t="n">
        <v>2</v>
      </c>
      <c r="B19" s="7" t="inlineStr">
        <is>
          <t>Partial: some detail, key parts missing</t>
        </is>
      </c>
    </row>
    <row r="20">
      <c r="A20" s="6" t="n">
        <v>3</v>
      </c>
      <c r="B20" s="7" t="inlineStr">
        <is>
          <t>Meets the requirement, with some evidence</t>
        </is>
      </c>
    </row>
    <row r="21">
      <c r="A21" s="6" t="n">
        <v>4</v>
      </c>
      <c r="B21" s="7" t="inlineStr">
        <is>
          <t>Strong: complete, with evidence you can check (documents, samples, reports)</t>
        </is>
      </c>
    </row>
    <row r="22">
      <c r="A22" s="6" t="n">
        <v>5</v>
      </c>
      <c r="B22" s="7" t="inlineStr">
        <is>
          <t>Exceeds: checked evidence plus a commitment you can write into the contract</t>
        </is>
      </c>
    </row>
    <row r="23"/>
    <row r="24">
      <c r="A24" s="3" t="inlineStr">
        <is>
          <t>How the math works</t>
        </is>
      </c>
    </row>
    <row r="25" ht="48" customHeight="1">
      <c r="A25" s="2" t="inlineStr">
        <is>
          <t>Criterion points = weight × (average score ÷ 5). A vendor that scores 5 on every question earns every criterion's full weight, for 100 points. A criterion with no scores adds nothing, so check the "Criteria scored" row on the Scoring tab before you compare totals.</t>
        </is>
      </c>
    </row>
    <row r="26"/>
    <row r="27">
      <c r="A27" s="3" t="inlineStr">
        <is>
          <t>Which cells to fill in</t>
        </is>
      </c>
    </row>
    <row r="28" ht="33" customHeight="1">
      <c r="A28" s="2" t="inlineStr">
        <is>
          <t>Yellow cells are for your entries. Gray cells calculate. The workbook uses plain formulas only (SUM, COUNT, COUNTIF, COUNTIFS, AVERAGEIF, RANK, INDEX and MATCH), so it works in Excel, Excel for the web and SharePoint.</t>
        </is>
      </c>
    </row>
    <row r="29"/>
    <row r="30">
      <c r="A30" s="3" t="inlineStr">
        <is>
          <t>TSI's own answers</t>
        </is>
      </c>
    </row>
    <row r="31" ht="48" customHeight="1">
      <c r="A31" s="2" t="inlineStr">
        <is>
          <t>The last column on the Criteria tab, and the "TSI's published answer" column on the Questions tab, link to the pages where TSI publishes its own answers, so you can check them before you invite TSI. The guide that goes with this template, including how to add TSI to your invite list, is here:</t>
        </is>
      </c>
    </row>
    <row r="32">
      <c r="A32" s="8" t="inlineStr">
        <is>
          <t>https://tsico.com/learn/revenue-cycle/early-out-bad-debt-vendor-rfp/</t>
        </is>
      </c>
    </row>
    <row r="33"/>
    <row r="34">
      <c r="A34" s="3" t="inlineStr">
        <is>
          <t>Other collection services</t>
        </is>
      </c>
    </row>
    <row r="35" ht="18" customHeight="1">
      <c r="A35" s="2" t="inlineStr">
        <is>
          <t>For collection services outside healthcare, use the collection services RFP template. It's here:</t>
        </is>
      </c>
    </row>
    <row r="36">
      <c r="A36" s="8" t="inlineStr">
        <is>
          <t>https://tsico.com/learn/collections/collection-services-rfp/</t>
        </is>
      </c>
    </row>
  </sheetData>
  <mergeCells count="8">
    <mergeCell ref="A4:B4"/>
    <mergeCell ref="A25:B25"/>
    <mergeCell ref="A28:B28"/>
    <mergeCell ref="A32:B32"/>
    <mergeCell ref="A36:B36"/>
    <mergeCell ref="A31:B31"/>
    <mergeCell ref="A3:B3"/>
    <mergeCell ref="A35:B35"/>
  </mergeCells>
  <hyperlinks>
    <hyperlink xmlns:r="http://schemas.openxmlformats.org/officeDocument/2006/relationships" ref="A32" r:id="rId1"/>
    <hyperlink xmlns:r="http://schemas.openxmlformats.org/officeDocument/2006/relationships" ref="A36" r:id="rId2"/>
  </hyperlinks>
  <pageMargins left="0.75" right="0.75" top="1" bottom="1" header="0.5" footer="0.5"/>
  <pageSetup orientation="portrait" fitToHeight="0" fitToWidth="1"/>
</worksheet>
</file>

<file path=xl/worksheets/sheet2.xml><?xml version="1.0" encoding="utf-8"?>
<worksheet xmlns="http://schemas.openxmlformats.org/spreadsheetml/2006/main">
  <sheetPr>
    <outlinePr summaryBelow="1" summaryRight="1"/>
    <pageSetUpPr fitToPage="1"/>
  </sheetPr>
  <dimension ref="A1:G13"/>
  <sheetViews>
    <sheetView workbookViewId="0">
      <pane xSplit="2" ySplit="4" topLeftCell="C5" activePane="bottomRight" state="frozen"/>
      <selection pane="topRight" activeCell="A1" sqref="A1"/>
      <selection pane="bottomLeft" activeCell="A1" sqref="A1"/>
      <selection pane="bottomRight" activeCell="A1" sqref="A1"/>
    </sheetView>
  </sheetViews>
  <sheetFormatPr baseColWidth="8" defaultRowHeight="15"/>
  <cols>
    <col width="5" customWidth="1" min="1" max="1"/>
    <col width="70" customWidth="1" min="2" max="2"/>
    <col width="16" customWidth="1" min="3" max="3"/>
    <col width="16" customWidth="1" min="4" max="4"/>
    <col width="16" customWidth="1" min="5" max="5"/>
    <col width="16" customWidth="1" min="6" max="6"/>
    <col width="16" customWidth="1" min="7" max="7"/>
  </cols>
  <sheetData>
    <row r="1">
      <c r="A1" s="9" t="inlineStr">
        <is>
          <t>Pass/fail gates</t>
        </is>
      </c>
    </row>
    <row r="2" ht="33" customHeight="1">
      <c r="A2" s="2" t="inlineStr">
        <is>
          <t>Type each vendor's name in the yellow cells in row 4. Then mark each gate Yes or No. A vendor with any No fails; its scores still calculate, and the Scoring tab shows the gate result.</t>
        </is>
      </c>
    </row>
    <row r="3"/>
    <row r="4">
      <c r="A4" s="5" t="inlineStr">
        <is>
          <t>#</t>
        </is>
      </c>
      <c r="B4" s="5" t="inlineStr">
        <is>
          <t>Gate</t>
        </is>
      </c>
      <c r="C4" s="10" t="inlineStr">
        <is>
          <t>Vendor 1</t>
        </is>
      </c>
      <c r="D4" s="10" t="inlineStr">
        <is>
          <t>Vendor 2</t>
        </is>
      </c>
      <c r="E4" s="10" t="inlineStr">
        <is>
          <t>Vendor 3</t>
        </is>
      </c>
      <c r="F4" s="10" t="inlineStr">
        <is>
          <t>Vendor 4</t>
        </is>
      </c>
      <c r="G4" s="10" t="inlineStr">
        <is>
          <t>Vendor 5</t>
        </is>
      </c>
    </row>
    <row r="5" ht="33" customHeight="1">
      <c r="A5" s="6" t="n">
        <v>1</v>
      </c>
      <c r="B5" s="7" t="inlineStr">
        <is>
          <t>Licensed or registered wherever the work and the law require it, with a license inventory</t>
        </is>
      </c>
      <c r="C5" s="11" t="n"/>
      <c r="D5" s="11" t="n"/>
      <c r="E5" s="11" t="n"/>
      <c r="F5" s="11" t="n"/>
      <c r="G5" s="11" t="n"/>
    </row>
    <row r="6" ht="33" customHeight="1">
      <c r="A6" s="6" t="n">
        <v>2</v>
      </c>
      <c r="B6" s="7" t="inlineStr">
        <is>
          <t>Will sign your business associate agreement, with business associate agreements in place for every subcontractor that touches PHI</t>
        </is>
      </c>
      <c r="C6" s="11" t="n"/>
      <c r="D6" s="11" t="n"/>
      <c r="E6" s="11" t="n"/>
      <c r="F6" s="11" t="n"/>
      <c r="G6" s="11" t="n"/>
    </row>
    <row r="7" ht="33" customHeight="1">
      <c r="A7" s="6" t="n">
        <v>3</v>
      </c>
      <c r="B7" s="7" t="inlineStr">
        <is>
          <t>Every regulatory order, consent agreement, settlement and pending lawsuit disclosed, with dates</t>
        </is>
      </c>
      <c r="C7" s="11" t="n"/>
      <c r="D7" s="11" t="n"/>
      <c r="E7" s="11" t="n"/>
      <c r="F7" s="11" t="n"/>
      <c r="G7" s="11" t="n"/>
    </row>
    <row r="8" ht="33" customHeight="1">
      <c r="A8" s="6" t="n">
        <v>4</v>
      </c>
      <c r="B8" s="7" t="inlineStr">
        <is>
          <t>Will follow your policies on financial assistance, interest, credit reporting and legal action, including any prohibition</t>
        </is>
      </c>
      <c r="C8" s="11" t="n"/>
      <c r="D8" s="11" t="n"/>
      <c r="E8" s="11" t="n"/>
      <c r="F8" s="11" t="n"/>
      <c r="G8" s="11" t="n"/>
    </row>
    <row r="9" ht="18" customHeight="1">
      <c r="A9" s="6" t="n">
        <v>5</v>
      </c>
      <c r="B9" s="7" t="inlineStr">
        <is>
          <t>Insurance, including cyber coverage, at the levels you set</t>
        </is>
      </c>
      <c r="C9" s="11" t="n"/>
      <c r="D9" s="11" t="n"/>
      <c r="E9" s="11" t="n"/>
      <c r="F9" s="11" t="n"/>
      <c r="G9" s="11" t="n"/>
    </row>
    <row r="10" ht="18" customHeight="1">
      <c r="A10" s="6" t="n">
        <v>6</v>
      </c>
      <c r="B10" s="7" t="inlineStr">
        <is>
          <t>Current independent security audit reports, with scope and dates</t>
        </is>
      </c>
      <c r="C10" s="11" t="n"/>
      <c r="D10" s="11" t="n"/>
      <c r="E10" s="11" t="n"/>
      <c r="F10" s="11" t="n"/>
      <c r="G10" s="11" t="n"/>
    </row>
    <row r="11" ht="18" customHeight="1">
      <c r="A11" s="6" t="n">
        <v>7</v>
      </c>
      <c r="B11" s="7" t="inlineStr">
        <is>
          <t>References from hospitals or health systems like yours</t>
        </is>
      </c>
      <c r="C11" s="11" t="n"/>
      <c r="D11" s="11" t="n"/>
      <c r="E11" s="11" t="n"/>
      <c r="F11" s="11" t="n"/>
      <c r="G11" s="11" t="n"/>
    </row>
    <row r="12"/>
    <row r="13" ht="33" customHeight="1">
      <c r="B13" s="12" t="inlineStr">
        <is>
          <t>Gate result</t>
        </is>
      </c>
      <c r="C13" s="13">
        <f>IF(COUNTIF(C5:C11,"No")&gt;0,"Failed a gate",IF(COUNTIF(C5:C11,"Yes")=ROWS(C5:C11),"Passed all gates","Incomplete"))</f>
        <v/>
      </c>
      <c r="D13" s="13">
        <f>IF(COUNTIF(D5:D11,"No")&gt;0,"Failed a gate",IF(COUNTIF(D5:D11,"Yes")=ROWS(D5:D11),"Passed all gates","Incomplete"))</f>
        <v/>
      </c>
      <c r="E13" s="13">
        <f>IF(COUNTIF(E5:E11,"No")&gt;0,"Failed a gate",IF(COUNTIF(E5:E11,"Yes")=ROWS(E5:E11),"Passed all gates","Incomplete"))</f>
        <v/>
      </c>
      <c r="F13" s="13">
        <f>IF(COUNTIF(F5:F11,"No")&gt;0,"Failed a gate",IF(COUNTIF(F5:F11,"Yes")=ROWS(F5:F11),"Passed all gates","Incomplete"))</f>
        <v/>
      </c>
      <c r="G13" s="13">
        <f>IF(COUNTIF(G5:G11,"No")&gt;0,"Failed a gate",IF(COUNTIF(G5:G11,"Yes")=ROWS(G5:G11),"Passed all gates","Incomplete"))</f>
        <v/>
      </c>
    </row>
  </sheetData>
  <mergeCells count="1">
    <mergeCell ref="A2:G2"/>
  </mergeCells>
  <dataValidations count="1">
    <dataValidation sqref="C5:G11" showDropDown="0" showInputMessage="0" showErrorMessage="1" allowBlank="1" errorTitle="Gate" error="Choose Yes or No, or leave the cell blank." promptTitle="Gate" prompt="Yes or No" type="list">
      <formula1>"Yes,No"</formula1>
    </dataValidation>
  </dataValidations>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fitToPage="1"/>
  </sheetPr>
  <dimension ref="A1:E16"/>
  <sheetViews>
    <sheetView workbookViewId="0">
      <pane ySplit="4" topLeftCell="A5" activePane="bottomLeft" state="frozen"/>
      <selection pane="bottomLeft" activeCell="A1" sqref="A1"/>
    </sheetView>
  </sheetViews>
  <sheetFormatPr baseColWidth="8" defaultRowHeight="15"/>
  <cols>
    <col width="7" customWidth="1" min="1" max="1"/>
    <col width="36" customWidth="1" min="2" max="2"/>
    <col width="60" customWidth="1" min="3" max="3"/>
    <col width="12" customWidth="1" min="4" max="4"/>
    <col width="34" customWidth="1" min="5" max="5"/>
  </cols>
  <sheetData>
    <row r="1">
      <c r="A1" s="9" t="inlineStr">
        <is>
          <t>Criteria and weights</t>
        </is>
      </c>
    </row>
    <row r="2" ht="33" customHeight="1">
      <c r="A2" s="2" t="inlineStr">
        <is>
          <t>Change any weight in the yellow cells. Weights must total 100. Set a weight to 0 to drop a criterion. To add a criterion, fill in a blank row: give it a new code and use that code on the Questions tab.</t>
        </is>
      </c>
    </row>
    <row r="3"/>
    <row r="4">
      <c r="A4" s="5" t="inlineStr">
        <is>
          <t>Code</t>
        </is>
      </c>
      <c r="B4" s="5" t="inlineStr">
        <is>
          <t>Criterion</t>
        </is>
      </c>
      <c r="C4" s="5" t="inlineStr">
        <is>
          <t>What it covers</t>
        </is>
      </c>
      <c r="D4" s="5" t="inlineStr">
        <is>
          <t>Weight</t>
        </is>
      </c>
      <c r="E4" s="5" t="inlineStr">
        <is>
          <t>TSI's published answer</t>
        </is>
      </c>
    </row>
    <row r="5" ht="48" customHeight="1">
      <c r="A5" s="6" t="inlineStr">
        <is>
          <t>H1</t>
        </is>
      </c>
      <c r="B5" s="7" t="inlineStr">
        <is>
          <t>Patient financial protections and 501(r)</t>
        </is>
      </c>
      <c r="C5" s="7" t="inlineStr">
        <is>
          <t>Financial assistance screening; holds on extraordinary collection actions; dispute holds; your policy on interest, credit reporting and lawsuits</t>
        </is>
      </c>
      <c r="D5" s="14" t="n">
        <v>20</v>
      </c>
      <c r="E5" s="15" t="inlineStr">
        <is>
          <t>TSI's patient bad debt recovery</t>
        </is>
      </c>
    </row>
    <row r="6" ht="33" customHeight="1">
      <c r="A6" s="6" t="inlineStr">
        <is>
          <t>H2</t>
        </is>
      </c>
      <c r="B6" s="7" t="inlineStr">
        <is>
          <t>Compliance and regulatory record</t>
        </is>
      </c>
      <c r="C6" s="7" t="inlineStr">
        <is>
          <t>Who owns compliance; orders and remediation; state medical-debt law tracking; stage-specific communications; licensing</t>
        </is>
      </c>
      <c r="D6" s="14" t="n">
        <v>15</v>
      </c>
      <c r="E6" s="15" t="inlineStr">
        <is>
          <t>TSI company facts</t>
        </is>
      </c>
    </row>
    <row r="7" ht="33" customHeight="1">
      <c r="A7" s="6" t="inlineStr">
        <is>
          <t>H3</t>
        </is>
      </c>
      <c r="B7" s="7" t="inlineStr">
        <is>
          <t>Data security and HIPAA</t>
        </is>
      </c>
      <c r="C7" s="7" t="inlineStr">
        <is>
          <t>Business associate terms; audit reports; data locations and offshore access; breach notice; PHI at contract end</t>
        </is>
      </c>
      <c r="D7" s="14" t="n">
        <v>15</v>
      </c>
      <c r="E7" s="15" t="inlineStr">
        <is>
          <t>TSI trust center</t>
        </is>
      </c>
    </row>
    <row r="8" ht="48" customHeight="1">
      <c r="A8" s="6" t="inlineStr">
        <is>
          <t>H4</t>
        </is>
      </c>
      <c r="B8" s="7" t="inlineStr">
        <is>
          <t>Recovery performance by stage</t>
        </is>
      </c>
      <c r="C8" s="7" t="inlineStr">
        <is>
          <t>Early-out resolution and bad-debt liquidation by placement month; outcomes other than cash; coverage discovery; the stage handoff</t>
        </is>
      </c>
      <c r="D8" s="14" t="n">
        <v>15</v>
      </c>
      <c r="E8" s="15" t="inlineStr">
        <is>
          <t>Early-out and bad-debt costs</t>
        </is>
      </c>
    </row>
    <row r="9" ht="33" customHeight="1">
      <c r="A9" s="6" t="inlineStr">
        <is>
          <t>H5</t>
        </is>
      </c>
      <c r="B9" s="7" t="inlineStr">
        <is>
          <t>Patient experience and complaints</t>
        </is>
      </c>
      <c r="C9" s="7" t="inlineStr">
        <is>
          <t>Statements, portal and payment plans; language access; complaint handling; call quality; approval of letters and scripts</t>
        </is>
      </c>
      <c r="D9" s="14" t="n">
        <v>10</v>
      </c>
      <c r="E9" s="15" t="inlineStr">
        <is>
          <t>How collection calls are monitored and scored</t>
        </is>
      </c>
    </row>
    <row r="10" ht="33" customHeight="1">
      <c r="A10" s="6" t="inlineStr">
        <is>
          <t>H6</t>
        </is>
      </c>
      <c r="B10" s="7" t="inlineStr">
        <is>
          <t>EHR integration, reporting and oversight</t>
        </is>
      </c>
      <c r="C10" s="7" t="inlineStr">
        <is>
          <t>File exchange with your EHR and billing system; where accounts are worked; reports; audit rights</t>
        </is>
      </c>
      <c r="D10" s="14" t="n">
        <v>10</v>
      </c>
      <c r="E10" s="15" t="inlineStr">
        <is>
          <t>TSI's healthcare revenue cycle services</t>
        </is>
      </c>
    </row>
    <row r="11" ht="33" customHeight="1">
      <c r="A11" s="6" t="inlineStr">
        <is>
          <t>H7</t>
        </is>
      </c>
      <c r="B11" s="7" t="inlineStr">
        <is>
          <t>Pricing and commercial terms</t>
        </is>
      </c>
      <c r="C11" s="7" t="inlineStr">
        <is>
          <t>Rates by stage; costs outside the rate; fees on reclassified or recalled accounts; termination terms</t>
        </is>
      </c>
      <c r="D11" s="14" t="n">
        <v>10</v>
      </c>
      <c r="E11" s="15" t="inlineStr">
        <is>
          <t>Early-out and bad-debt costs</t>
        </is>
      </c>
    </row>
    <row r="12" ht="33" customHeight="1">
      <c r="A12" s="6" t="inlineStr">
        <is>
          <t>H8</t>
        </is>
      </c>
      <c r="B12" s="7" t="inlineStr">
        <is>
          <t>Implementation, staffing and transition</t>
        </is>
      </c>
      <c r="C12" s="7" t="inlineStr">
        <is>
          <t>Interface build and testing; staffing and surge plan; handover from the current vendor</t>
        </is>
      </c>
      <c r="D12" s="14" t="n">
        <v>5</v>
      </c>
      <c r="E12" s="15" t="inlineStr">
        <is>
          <t>TSI's healthcare revenue cycle services</t>
        </is>
      </c>
    </row>
    <row r="13" ht="18" customHeight="1">
      <c r="A13" s="14" t="n"/>
      <c r="B13" s="16" t="n"/>
      <c r="C13" s="16" t="n"/>
      <c r="D13" s="14" t="n"/>
      <c r="E13" s="7" t="n"/>
    </row>
    <row r="14" ht="18" customHeight="1">
      <c r="A14" s="14" t="n"/>
      <c r="B14" s="16" t="n"/>
      <c r="C14" s="16" t="n"/>
      <c r="D14" s="14" t="n"/>
      <c r="E14" s="7" t="n"/>
    </row>
    <row r="15">
      <c r="B15" s="17" t="inlineStr">
        <is>
          <t>Total</t>
        </is>
      </c>
      <c r="D15" s="18">
        <f>SUM(D5:D14)</f>
        <v/>
      </c>
    </row>
    <row r="16">
      <c r="B16" s="17" t="inlineStr">
        <is>
          <t>Check</t>
        </is>
      </c>
      <c r="D16" s="19">
        <f>IF(D15=100,"Weights total 100","Weights total "&amp;D15&amp;"; adjust to 100")</f>
        <v/>
      </c>
    </row>
  </sheetData>
  <mergeCells count="1">
    <mergeCell ref="A2:E2"/>
  </mergeCells>
  <dataValidations count="1">
    <dataValidation sqref="D5:D14" showDropDown="0" showInputMessage="0" showErrorMessage="1" allowBlank="1" errorTitle="Weight" error="Enter a whole number from 0 to 100." type="whole" operator="between">
      <formula1>0</formula1>
      <formula2>100</formula2>
    </dataValidation>
  </dataValidations>
  <hyperlinks>
    <hyperlink xmlns:r="http://schemas.openxmlformats.org/officeDocument/2006/relationships" ref="E5" r:id="rId1"/>
    <hyperlink xmlns:r="http://schemas.openxmlformats.org/officeDocument/2006/relationships" ref="E6" r:id="rId2"/>
    <hyperlink xmlns:r="http://schemas.openxmlformats.org/officeDocument/2006/relationships" ref="E7" r:id="rId3"/>
    <hyperlink xmlns:r="http://schemas.openxmlformats.org/officeDocument/2006/relationships" ref="E8" r:id="rId4"/>
    <hyperlink xmlns:r="http://schemas.openxmlformats.org/officeDocument/2006/relationships" ref="E9" r:id="rId5"/>
    <hyperlink xmlns:r="http://schemas.openxmlformats.org/officeDocument/2006/relationships" ref="E10" r:id="rId6"/>
    <hyperlink xmlns:r="http://schemas.openxmlformats.org/officeDocument/2006/relationships" ref="E11" r:id="rId7"/>
    <hyperlink xmlns:r="http://schemas.openxmlformats.org/officeDocument/2006/relationships" ref="E12" r:id="rId8"/>
  </hyperlinks>
  <pageMargins left="0.75" right="0.75" top="1" bottom="1" header="0.5" footer="0.5"/>
  <pageSetup orientation="landscape" fitToHeight="0" fitToWidth="1"/>
</worksheet>
</file>

<file path=xl/worksheets/sheet4.xml><?xml version="1.0" encoding="utf-8"?>
<worksheet xmlns="http://schemas.openxmlformats.org/spreadsheetml/2006/main">
  <sheetPr>
    <outlinePr summaryBelow="1" summaryRight="1"/>
    <pageSetUpPr fitToPage="1"/>
  </sheetPr>
  <dimension ref="A1:M55"/>
  <sheetViews>
    <sheetView workbookViewId="0">
      <pane xSplit="4" ySplit="4" topLeftCell="E5" activePane="bottomRight" state="frozen"/>
      <selection pane="topRight" activeCell="A1" sqref="A1"/>
      <selection pane="bottomLeft" activeCell="A1" sqref="A1"/>
      <selection pane="bottomRight" activeCell="A1" sqref="A1"/>
    </sheetView>
  </sheetViews>
  <sheetFormatPr baseColWidth="8" defaultRowHeight="15"/>
  <cols>
    <col width="5" customWidth="1" min="1" max="1"/>
    <col width="7" customWidth="1" min="2" max="2"/>
    <col width="22" customWidth="1" min="3" max="3"/>
    <col width="50" customWidth="1" min="4" max="4"/>
    <col width="50" customWidth="1" min="5" max="5"/>
    <col width="12" customWidth="1" min="6" max="6"/>
    <col width="12" customWidth="1" min="7" max="7"/>
    <col width="12" customWidth="1" min="8" max="8"/>
    <col width="12" customWidth="1" min="9" max="9"/>
    <col width="12" customWidth="1" min="10" max="10"/>
    <col width="32" customWidth="1" min="11" max="11"/>
    <col width="30" customWidth="1" min="12" max="12"/>
    <col width="30" customWidth="1" min="13" max="13"/>
  </cols>
  <sheetData>
    <row r="1">
      <c r="A1" s="9" t="inlineStr">
        <is>
          <t>Model questions and scores</t>
        </is>
      </c>
    </row>
    <row r="2" ht="33" customHeight="1">
      <c r="A2" s="2" t="inlineStr">
        <is>
          <t>Score each answer 0 to 5 in the yellow cells, one column per vendor (names come from the Gates tab). Leave a cell blank if the question doesn't apply. Add your own questions in the blank rows at the end, with a criterion code.</t>
        </is>
      </c>
    </row>
    <row r="3"/>
    <row r="4">
      <c r="A4" s="5" t="inlineStr">
        <is>
          <t>#</t>
        </is>
      </c>
      <c r="B4" s="5" t="inlineStr">
        <is>
          <t>Code</t>
        </is>
      </c>
      <c r="C4" s="5" t="inlineStr">
        <is>
          <t>Criterion</t>
        </is>
      </c>
      <c r="D4" s="5" t="inlineStr">
        <is>
          <t>Question</t>
        </is>
      </c>
      <c r="E4" s="5" t="inlineStr">
        <is>
          <t>What a strong answer shows</t>
        </is>
      </c>
      <c r="F4" s="5">
        <f>IF(Gates!C$4="","Vendor 1",Gates!C$4)</f>
        <v/>
      </c>
      <c r="G4" s="5">
        <f>IF(Gates!D$4="","Vendor 2",Gates!D$4)</f>
        <v/>
      </c>
      <c r="H4" s="5">
        <f>IF(Gates!E$4="","Vendor 3",Gates!E$4)</f>
        <v/>
      </c>
      <c r="I4" s="5">
        <f>IF(Gates!F$4="","Vendor 4",Gates!F$4)</f>
        <v/>
      </c>
      <c r="J4" s="5">
        <f>IF(Gates!G$4="","Vendor 5",Gates!G$4)</f>
        <v/>
      </c>
      <c r="K4" s="5" t="inlineStr">
        <is>
          <t>Evidence to request</t>
        </is>
      </c>
      <c r="L4" s="5" t="inlineStr">
        <is>
          <t>TSI's published answer</t>
        </is>
      </c>
      <c r="M4" s="5" t="inlineStr">
        <is>
          <t>Notes</t>
        </is>
      </c>
    </row>
    <row r="5" ht="63" customHeight="1">
      <c r="A5" s="6" t="n">
        <v>1</v>
      </c>
      <c r="B5" s="6" t="inlineStr">
        <is>
          <t>H1</t>
        </is>
      </c>
      <c r="C5" s="20">
        <f>IF(B5="","",IFERROR(INDEX(Criteria!$B$5:$B$14,MATCH(B5,Criteria!$A$5:$A$14,0)),"Code not on the Criteria tab"))</f>
        <v/>
      </c>
      <c r="D5" s="7" t="inlineStr">
        <is>
          <t>How does your system hold extraordinary collection actions until we confirm reasonable efforts under our financial assistance policy?</t>
        </is>
      </c>
      <c r="E5" s="7" t="inlineStr">
        <is>
          <t>Those actions off by default; our policy rules loaded; the clocks tracked from the first post-discharge statement date we send; an audit trail for every hold and release.</t>
        </is>
      </c>
      <c r="F5" s="14" t="n"/>
      <c r="G5" s="14" t="n"/>
      <c r="H5" s="14" t="n"/>
      <c r="I5" s="14" t="n"/>
      <c r="J5" s="14" t="n"/>
      <c r="K5" s="7" t="inlineStr">
        <is>
          <t>Description of the hold logic; sample audit trail</t>
        </is>
      </c>
      <c r="L5" s="15" t="inlineStr">
        <is>
          <t>TSI's patient bad debt recovery</t>
        </is>
      </c>
      <c r="M5" s="7" t="n"/>
    </row>
    <row r="6" ht="63" customHeight="1">
      <c r="A6" s="6" t="n">
        <v>2</v>
      </c>
      <c r="B6" s="6" t="inlineStr">
        <is>
          <t>H1</t>
        </is>
      </c>
      <c r="C6" s="20">
        <f>IF(B6="","",IFERROR(INDEX(Criteria!$B$5:$B$14,MATCH(B6,Criteria!$A$5:$A$14,0)),"Code not on the Criteria tab"))</f>
        <v/>
      </c>
      <c r="D6" s="7" t="inlineStr">
        <is>
          <t>What happens when a patient applies for financial assistance after placement?</t>
        </is>
      </c>
      <c r="E6" s="7" t="inlineStr">
        <is>
          <t>Collection actions suspended at once; the application routed to us; refunds or reversals handled if the patient qualifies; the same terms passed to any other party that holds the account.</t>
        </is>
      </c>
      <c r="F6" s="14" t="n"/>
      <c r="G6" s="14" t="n"/>
      <c r="H6" s="14" t="n"/>
      <c r="I6" s="14" t="n"/>
      <c r="J6" s="14" t="n"/>
      <c r="K6" s="7" t="inlineStr">
        <is>
          <t>Procedure; contract language</t>
        </is>
      </c>
      <c r="L6" s="15" t="inlineStr">
        <is>
          <t>TSI's patient bad debt recovery</t>
        </is>
      </c>
      <c r="M6" s="7" t="n"/>
    </row>
    <row r="7" ht="48" customHeight="1">
      <c r="A7" s="6" t="n">
        <v>3</v>
      </c>
      <c r="B7" s="6" t="inlineStr">
        <is>
          <t>H1</t>
        </is>
      </c>
      <c r="C7" s="20">
        <f>IF(B7="","",IFERROR(INDEX(Criteria!$B$5:$B$14,MATCH(B7,Criteria!$A$5:$A$14,0)),"Code not on the Criteria tab"))</f>
        <v/>
      </c>
      <c r="D7" s="7" t="inlineStr">
        <is>
          <t>How do you identify patients who may qualify for financial assistance, charity care or coverage before collection starts?</t>
        </is>
      </c>
      <c r="E7" s="7" t="inlineStr">
        <is>
          <t>A documented method, thresholds we set, accounts routed back to us, an audit trail and no automated denials.</t>
        </is>
      </c>
      <c r="F7" s="14" t="n"/>
      <c r="G7" s="14" t="n"/>
      <c r="H7" s="14" t="n"/>
      <c r="I7" s="14" t="n"/>
      <c r="J7" s="14" t="n"/>
      <c r="K7" s="7" t="inlineStr">
        <is>
          <t>Method description; sample report</t>
        </is>
      </c>
      <c r="L7" s="15" t="inlineStr">
        <is>
          <t>TSI's early-out self-pay follow-up</t>
        </is>
      </c>
      <c r="M7" s="7" t="n"/>
    </row>
    <row r="8" ht="33" customHeight="1">
      <c r="A8" s="6" t="n">
        <v>4</v>
      </c>
      <c r="B8" s="6" t="inlineStr">
        <is>
          <t>H1</t>
        </is>
      </c>
      <c r="C8" s="20">
        <f>IF(B8="","",IFERROR(INDEX(Criteria!$B$5:$B$14,MATCH(B8,Criteria!$A$5:$A$14,0)),"Code not on the Criteria tab"))</f>
        <v/>
      </c>
      <c r="D8" s="7" t="inlineStr">
        <is>
          <t>How do you learn that a No Surprises Act patient-provider dispute is pending, and how fast do you stop?</t>
        </is>
      </c>
      <c r="E8" s="7" t="inlineStr">
        <is>
          <t>A flag or code from us, collection stopped the same day, and no threats while the dispute is open.</t>
        </is>
      </c>
      <c r="F8" s="14" t="n"/>
      <c r="G8" s="14" t="n"/>
      <c r="H8" s="14" t="n"/>
      <c r="I8" s="14" t="n"/>
      <c r="J8" s="14" t="n"/>
      <c r="K8" s="7" t="inlineStr">
        <is>
          <t>Hold procedure</t>
        </is>
      </c>
      <c r="L8" s="7" t="inlineStr">
        <is>
          <t>Request from TSI's RFP desk</t>
        </is>
      </c>
      <c r="M8" s="7" t="n"/>
    </row>
    <row r="9" ht="48" customHeight="1">
      <c r="A9" s="6" t="n">
        <v>5</v>
      </c>
      <c r="B9" s="6" t="inlineStr">
        <is>
          <t>H1</t>
        </is>
      </c>
      <c r="C9" s="20">
        <f>IF(B9="","",IFERROR(INDEX(Criteria!$B$5:$B$14,MATCH(B9,Criteria!$A$5:$A$14,0)),"Code not on the Criteria tab"))</f>
        <v/>
      </c>
      <c r="D9" s="7" t="inlineStr">
        <is>
          <t>Will you follow our policy on interest, late fees, credit reporting and lawsuits, including a full prohibition?</t>
        </is>
      </c>
      <c r="E9" s="7" t="inlineStr">
        <is>
          <t>Yes, enforced in the system with the settings shown, and a state matrix showing where state law limits medical-debt credit reporting.</t>
        </is>
      </c>
      <c r="F9" s="14" t="n"/>
      <c r="G9" s="14" t="n"/>
      <c r="H9" s="14" t="n"/>
      <c r="I9" s="14" t="n"/>
      <c r="J9" s="14" t="n"/>
      <c r="K9" s="7" t="inlineStr">
        <is>
          <t>Policy settings; state matrix</t>
        </is>
      </c>
      <c r="L9" s="15" t="inlineStr">
        <is>
          <t>TSI's patient bad debt recovery</t>
        </is>
      </c>
      <c r="M9" s="7" t="n"/>
    </row>
    <row r="10" ht="48" customHeight="1">
      <c r="A10" s="6" t="n">
        <v>6</v>
      </c>
      <c r="B10" s="6" t="inlineStr">
        <is>
          <t>H1</t>
        </is>
      </c>
      <c r="C10" s="20">
        <f>IF(B10="","",IFERROR(INDEX(Criteria!$B$5:$B$14,MATCH(B10,Criteria!$A$5:$A$14,0)),"Code not on the Criteria tab"))</f>
        <v/>
      </c>
      <c r="D10" s="7" t="inlineStr">
        <is>
          <t>How are staff trained on our financial assistance policy, and how do they explain it to patients?</t>
        </is>
      </c>
      <c r="E10" s="7" t="inlineStr">
        <is>
          <t>Program-specific training before work starts, an on-screen policy reference, and call reviews that check the explanation.</t>
        </is>
      </c>
      <c r="F10" s="14" t="n"/>
      <c r="G10" s="14" t="n"/>
      <c r="H10" s="14" t="n"/>
      <c r="I10" s="14" t="n"/>
      <c r="J10" s="14" t="n"/>
      <c r="K10" s="7" t="inlineStr">
        <is>
          <t>Training outline; scorecard item</t>
        </is>
      </c>
      <c r="L10" s="15" t="inlineStr">
        <is>
          <t>How collection calls are monitored and scored</t>
        </is>
      </c>
      <c r="M10" s="7" t="n"/>
    </row>
    <row r="11" ht="48" customHeight="1">
      <c r="A11" s="6" t="n">
        <v>7</v>
      </c>
      <c r="B11" s="6" t="inlineStr">
        <is>
          <t>H2</t>
        </is>
      </c>
      <c r="C11" s="20">
        <f>IF(B11="","",IFERROR(INDEX(Criteria!$B$5:$B$14,MATCH(B11,Criteria!$A$5:$A$14,0)),"Code not on the Criteria tab"))</f>
        <v/>
      </c>
      <c r="D11" s="7" t="inlineStr">
        <is>
          <t>List every regulatory order, consent agreement, settlement and pending lawsuit in the last 10 years, with what changed after each.</t>
        </is>
      </c>
      <c r="E11" s="7" t="inlineStr">
        <is>
          <t>A complete, dated list with the regulator or court, a copy or link, the remediation and the current status.</t>
        </is>
      </c>
      <c r="F11" s="14" t="n"/>
      <c r="G11" s="14" t="n"/>
      <c r="H11" s="14" t="n"/>
      <c r="I11" s="14" t="n"/>
      <c r="J11" s="14" t="n"/>
      <c r="K11" s="7" t="inlineStr">
        <is>
          <t>Copies of orders and assurances; litigation schedule</t>
        </is>
      </c>
      <c r="L11" s="15" t="inlineStr">
        <is>
          <t>TSI company facts</t>
        </is>
      </c>
      <c r="M11" s="7" t="n"/>
    </row>
    <row r="12" ht="48" customHeight="1">
      <c r="A12" s="6" t="n">
        <v>8</v>
      </c>
      <c r="B12" s="6" t="inlineStr">
        <is>
          <t>H2</t>
        </is>
      </c>
      <c r="C12" s="20">
        <f>IF(B12="","",IFERROR(INDEX(Criteria!$B$5:$B$14,MATCH(B12,Criteria!$A$5:$A$14,0)),"Code not on the Criteria tab"))</f>
        <v/>
      </c>
      <c r="D12" s="7" t="inlineStr">
        <is>
          <t>How do you track state medical-debt laws, such as credit reporting limits, interest caps and notice rules, and put them into operation?</t>
        </is>
      </c>
      <c r="E12" s="7" t="inlineStr">
        <is>
          <t>A state-by-state matrix with effective dates, a named owner and a recent dated example.</t>
        </is>
      </c>
      <c r="F12" s="14" t="n"/>
      <c r="G12" s="14" t="n"/>
      <c r="H12" s="14" t="n"/>
      <c r="I12" s="14" t="n"/>
      <c r="J12" s="14" t="n"/>
      <c r="K12" s="7" t="inlineStr">
        <is>
          <t>State matrix excerpt</t>
        </is>
      </c>
      <c r="L12" s="7" t="inlineStr">
        <is>
          <t>Request from TSI's RFP desk</t>
        </is>
      </c>
      <c r="M12" s="7" t="n"/>
    </row>
    <row r="13" ht="48" customHeight="1">
      <c r="A13" s="6" t="n">
        <v>9</v>
      </c>
      <c r="B13" s="6" t="inlineStr">
        <is>
          <t>H2</t>
        </is>
      </c>
      <c r="C13" s="20">
        <f>IF(B13="","",IFERROR(INDEX(Criteria!$B$5:$B$14,MATCH(B13,Criteria!$A$5:$A$14,0)),"Code not on the Criteria tab"))</f>
        <v/>
      </c>
      <c r="D13" s="7" t="inlineStr">
        <is>
          <t>How do early-out communications differ from bad-debt communications, and how do you control the handoff?</t>
        </is>
      </c>
      <c r="E13" s="7" t="inlineStr">
        <is>
          <t>Separate letters and scripts for each stage, clear identification of who is calling, and a handoff that carries every hold and dispute flag.</t>
        </is>
      </c>
      <c r="F13" s="14" t="n"/>
      <c r="G13" s="14" t="n"/>
      <c r="H13" s="14" t="n"/>
      <c r="I13" s="14" t="n"/>
      <c r="J13" s="14" t="n"/>
      <c r="K13" s="7" t="inlineStr">
        <is>
          <t>Letter samples for both stages</t>
        </is>
      </c>
      <c r="L13" s="15" t="inlineStr">
        <is>
          <t>EBO vs bad debt recovery</t>
        </is>
      </c>
      <c r="M13" s="7" t="n"/>
    </row>
    <row r="14" ht="33" customHeight="1">
      <c r="A14" s="6" t="n">
        <v>10</v>
      </c>
      <c r="B14" s="6" t="inlineStr">
        <is>
          <t>H2</t>
        </is>
      </c>
      <c r="C14" s="20">
        <f>IF(B14="","",IFERROR(INDEX(Criteria!$B$5:$B$14,MATCH(B14,Criteria!$A$5:$A$14,0)),"Code not on the Criteria tab"))</f>
        <v/>
      </c>
      <c r="D14" s="7" t="inlineStr">
        <is>
          <t>Describe how you obtain, renew and audit licenses where the work requires them.</t>
        </is>
      </c>
      <c r="E14" s="7" t="inlineStr">
        <is>
          <t>A named owner, a renewal calendar, reconciliation to regulator databases and scheduled audits.</t>
        </is>
      </c>
      <c r="F14" s="14" t="n"/>
      <c r="G14" s="14" t="n"/>
      <c r="H14" s="14" t="n"/>
      <c r="I14" s="14" t="n"/>
      <c r="J14" s="14" t="n"/>
      <c r="K14" s="7" t="inlineStr">
        <is>
          <t>License inventory with numbers, expiration dates and bonds</t>
        </is>
      </c>
      <c r="L14" s="15" t="inlineStr">
        <is>
          <t>Collection agency licensing and how to verify it</t>
        </is>
      </c>
      <c r="M14" s="7" t="n"/>
    </row>
    <row r="15" ht="48" customHeight="1">
      <c r="A15" s="6" t="n">
        <v>11</v>
      </c>
      <c r="B15" s="6" t="inlineStr">
        <is>
          <t>H3</t>
        </is>
      </c>
      <c r="C15" s="20">
        <f>IF(B15="","",IFERROR(INDEX(Criteria!$B$5:$B$14,MATCH(B15,Criteria!$A$5:$A$14,0)),"Code not on the Criteria tab"))</f>
        <v/>
      </c>
      <c r="D15" s="7" t="inlineStr">
        <is>
          <t>Will you sign our business associate agreement, and what protected health information do you need?</t>
        </is>
      </c>
      <c r="E15" s="7" t="inlineStr">
        <is>
          <t>Yes; a field list limited to what the work needs; business associate agreements with every subcontractor that touches PHI.</t>
        </is>
      </c>
      <c r="F15" s="14" t="n"/>
      <c r="G15" s="14" t="n"/>
      <c r="H15" s="14" t="n"/>
      <c r="I15" s="14" t="n"/>
      <c r="J15" s="14" t="n"/>
      <c r="K15" s="7" t="inlineStr">
        <is>
          <t>Business associate agreement template; data field list</t>
        </is>
      </c>
      <c r="L15" s="15" t="inlineStr">
        <is>
          <t>TSI trust center</t>
        </is>
      </c>
      <c r="M15" s="7" t="n"/>
    </row>
    <row r="16" ht="48" customHeight="1">
      <c r="A16" s="6" t="n">
        <v>12</v>
      </c>
      <c r="B16" s="6" t="inlineStr">
        <is>
          <t>H3</t>
        </is>
      </c>
      <c r="C16" s="20">
        <f>IF(B16="","",IFERROR(INDEX(Criteria!$B$5:$B$14,MATCH(B16,Criteria!$A$5:$A$14,0)),"Code not on the Criteria tab"))</f>
        <v/>
      </c>
      <c r="D16" s="7" t="inlineStr">
        <is>
          <t>Provide current independent security audit reports and a penetration test summary, with scope, period and issuing firm.</t>
        </is>
      </c>
      <c r="E16" s="7" t="inlineStr">
        <is>
          <t>Full reports (a logo list isn't enough), scope that covers the systems that will hold patient data, and exceptions noted and fixed.</t>
        </is>
      </c>
      <c r="F16" s="14" t="n"/>
      <c r="G16" s="14" t="n"/>
      <c r="H16" s="14" t="n"/>
      <c r="I16" s="14" t="n"/>
      <c r="J16" s="14" t="n"/>
      <c r="K16" s="7" t="inlineStr">
        <is>
          <t>Audit reports under NDA; penetration test executive summary</t>
        </is>
      </c>
      <c r="L16" s="15" t="inlineStr">
        <is>
          <t>TSI trust center</t>
        </is>
      </c>
      <c r="M16" s="7" t="n"/>
    </row>
    <row r="17" ht="33" customHeight="1">
      <c r="A17" s="6" t="n">
        <v>13</v>
      </c>
      <c r="B17" s="6" t="inlineStr">
        <is>
          <t>H3</t>
        </is>
      </c>
      <c r="C17" s="20">
        <f>IF(B17="","",IFERROR(INDEX(Criteria!$B$5:$B$14,MATCH(B17,Criteria!$A$5:$A$14,0)),"Code not on the Criteria tab"))</f>
        <v/>
      </c>
      <c r="D17" s="7" t="inlineStr">
        <is>
          <t>Where will patient data be stored and processed, and does anyone offshore have access?</t>
        </is>
      </c>
      <c r="E17" s="7" t="inlineStr">
        <is>
          <t>Named locations, the access model, the offshore policy and every subcontractor with data access.</t>
        </is>
      </c>
      <c r="F17" s="14" t="n"/>
      <c r="G17" s="14" t="n"/>
      <c r="H17" s="14" t="n"/>
      <c r="I17" s="14" t="n"/>
      <c r="J17" s="14" t="n"/>
      <c r="K17" s="7" t="inlineStr">
        <is>
          <t>Data flow diagram; subcontractor list</t>
        </is>
      </c>
      <c r="L17" s="15" t="inlineStr">
        <is>
          <t>TSI trust center</t>
        </is>
      </c>
      <c r="M17" s="7" t="n"/>
    </row>
    <row r="18" ht="48" customHeight="1">
      <c r="A18" s="6" t="n">
        <v>14</v>
      </c>
      <c r="B18" s="6" t="inlineStr">
        <is>
          <t>H3</t>
        </is>
      </c>
      <c r="C18" s="20">
        <f>IF(B18="","",IFERROR(INDEX(Criteria!$B$5:$B$14,MATCH(B18,Criteria!$A$5:$A$14,0)),"Code not on the Criteria tab"))</f>
        <v/>
      </c>
      <c r="D18" s="7" t="inlineStr">
        <is>
          <t>Describe incident response and breach notification, including how many hours you'd take to tell us.</t>
        </is>
      </c>
      <c r="E18" s="7" t="inlineStr">
        <is>
          <t>A written plan, a notification commitment in hours, the date of the last test, and disclosure of past incidents.</t>
        </is>
      </c>
      <c r="F18" s="14" t="n"/>
      <c r="G18" s="14" t="n"/>
      <c r="H18" s="14" t="n"/>
      <c r="I18" s="14" t="n"/>
      <c r="J18" s="14" t="n"/>
      <c r="K18" s="7" t="inlineStr">
        <is>
          <t>Incident response plan summary; date of the last test</t>
        </is>
      </c>
      <c r="L18" s="15" t="inlineStr">
        <is>
          <t>TSI trust center</t>
        </is>
      </c>
      <c r="M18" s="7" t="n"/>
    </row>
    <row r="19" ht="63" customHeight="1">
      <c r="A19" s="6" t="n">
        <v>15</v>
      </c>
      <c r="B19" s="6" t="inlineStr">
        <is>
          <t>H3</t>
        </is>
      </c>
      <c r="C19" s="20">
        <f>IF(B19="","",IFERROR(INDEX(Criteria!$B$5:$B$14,MATCH(B19,Criteria!$A$5:$A$14,0)),"Code not on the Criteria tab"))</f>
        <v/>
      </c>
      <c r="D19" s="7" t="inlineStr">
        <is>
          <t>What happens to protected health information at contract end?</t>
        </is>
      </c>
      <c r="E19" s="7" t="inlineStr">
        <is>
          <t>Return or destruction as the business associate agreement requires, what's kept for legal reasons and how it's protected, when it's destroyed, and certificates of destruction.</t>
        </is>
      </c>
      <c r="F19" s="14" t="n"/>
      <c r="G19" s="14" t="n"/>
      <c r="H19" s="14" t="n"/>
      <c r="I19" s="14" t="n"/>
      <c r="J19" s="14" t="n"/>
      <c r="K19" s="7" t="inlineStr">
        <is>
          <t>Data return and destruction procedure; sample certificate of destruction</t>
        </is>
      </c>
      <c r="L19" s="15" t="inlineStr">
        <is>
          <t>Your data at contract end</t>
        </is>
      </c>
      <c r="M19" s="7" t="n"/>
    </row>
    <row r="20" ht="48" customHeight="1">
      <c r="A20" s="6" t="n">
        <v>16</v>
      </c>
      <c r="B20" s="6" t="inlineStr">
        <is>
          <t>H4</t>
        </is>
      </c>
      <c r="C20" s="20">
        <f>IF(B20="","",IFERROR(INDEX(Criteria!$B$5:$B$14,MATCH(B20,Criteria!$A$5:$A$14,0)),"Code not on the Criteria tab"))</f>
        <v/>
      </c>
      <c r="D20" s="7" t="inlineStr">
        <is>
          <t>Report early-out resolution and bad-debt liquidation by placement month for hospitals like ours, with definitions.</t>
        </is>
      </c>
      <c r="E20" s="7" t="inlineStr">
        <is>
          <t>Vintage data by stage with definitions, sample size and period, and a clear rule for counting accounts moved to financial assistance or insurance.</t>
        </is>
      </c>
      <c r="F20" s="14" t="n"/>
      <c r="G20" s="14" t="n"/>
      <c r="H20" s="14" t="n"/>
      <c r="I20" s="14" t="n"/>
      <c r="J20" s="14" t="n"/>
      <c r="K20" s="7" t="inlineStr">
        <is>
          <t>Anonymized vintage data; methodology note</t>
        </is>
      </c>
      <c r="L20" s="15" t="inlineStr">
        <is>
          <t>Early-out and bad-debt costs</t>
        </is>
      </c>
      <c r="M20" s="7" t="n"/>
    </row>
    <row r="21" ht="48" customHeight="1">
      <c r="A21" s="6" t="n">
        <v>17</v>
      </c>
      <c r="B21" s="6" t="inlineStr">
        <is>
          <t>H4</t>
        </is>
      </c>
      <c r="C21" s="20">
        <f>IF(B21="","",IFERROR(INDEX(Criteria!$B$5:$B$14,MATCH(B21,Criteria!$A$5:$A$14,0)),"Code not on the Criteria tab"))</f>
        <v/>
      </c>
      <c r="D21" s="7" t="inlineStr">
        <is>
          <t>How do you report outcomes other than cash, such as accounts moved to financial assistance, coverage found or accounts returned?</t>
        </is>
      </c>
      <c r="E21" s="7" t="inlineStr">
        <is>
          <t>Separate monthly counts and dollars for each outcome.</t>
        </is>
      </c>
      <c r="F21" s="14" t="n"/>
      <c r="G21" s="14" t="n"/>
      <c r="H21" s="14" t="n"/>
      <c r="I21" s="14" t="n"/>
      <c r="J21" s="14" t="n"/>
      <c r="K21" s="7" t="inlineStr">
        <is>
          <t>Sample monthly outcome report</t>
        </is>
      </c>
      <c r="L21" s="15" t="inlineStr">
        <is>
          <t>Early-out and bad-debt costs</t>
        </is>
      </c>
      <c r="M21" s="7" t="n"/>
    </row>
    <row r="22" ht="33" customHeight="1">
      <c r="A22" s="6" t="n">
        <v>18</v>
      </c>
      <c r="B22" s="6" t="inlineStr">
        <is>
          <t>H4</t>
        </is>
      </c>
      <c r="C22" s="20">
        <f>IF(B22="","",IFERROR(INDEX(Criteria!$B$5:$B$14,MATCH(B22,Criteria!$A$5:$A$14,0)),"Code not on the Criteria tab"))</f>
        <v/>
      </c>
      <c r="D22" s="7" t="inlineStr">
        <is>
          <t>How do you find insurance or other coverage on self-pay accounts, and who bills it?</t>
        </is>
      </c>
      <c r="E22" s="7" t="inlineStr">
        <is>
          <t>A scrub method, hand-back to us for billing, and tracking through to payment.</t>
        </is>
      </c>
      <c r="F22" s="14" t="n"/>
      <c r="G22" s="14" t="n"/>
      <c r="H22" s="14" t="n"/>
      <c r="I22" s="14" t="n"/>
      <c r="J22" s="14" t="n"/>
      <c r="K22" s="7" t="inlineStr">
        <is>
          <t>Coverage discovery procedure</t>
        </is>
      </c>
      <c r="L22" s="15" t="inlineStr">
        <is>
          <t>TSI's early-out self-pay follow-up</t>
        </is>
      </c>
      <c r="M22" s="7" t="n"/>
    </row>
    <row r="23" ht="48" customHeight="1">
      <c r="A23" s="6" t="n">
        <v>19</v>
      </c>
      <c r="B23" s="6" t="inlineStr">
        <is>
          <t>H4</t>
        </is>
      </c>
      <c r="C23" s="20">
        <f>IF(B23="","",IFERROR(INDEX(Criteria!$B$5:$B$14,MATCH(B23,Criteria!$A$5:$A$14,0)),"Code not on the Criteria tab"))</f>
        <v/>
      </c>
      <c r="D23" s="7" t="inlineStr">
        <is>
          <t>When does an account move from early-out to bad debt, what data travels with it, and how do you avoid contacting the patient twice?</t>
        </is>
      </c>
      <c r="E23" s="7" t="inlineStr">
        <is>
          <t>Rules we set, a full data handoff including holds and disputes, and suppression across stages.</t>
        </is>
      </c>
      <c r="F23" s="14" t="n"/>
      <c r="G23" s="14" t="n"/>
      <c r="H23" s="14" t="n"/>
      <c r="I23" s="14" t="n"/>
      <c r="J23" s="14" t="n"/>
      <c r="K23" s="7" t="inlineStr">
        <is>
          <t>Handoff procedure</t>
        </is>
      </c>
      <c r="L23" s="15" t="inlineStr">
        <is>
          <t>EBO vs bad debt recovery</t>
        </is>
      </c>
      <c r="M23" s="7" t="n"/>
    </row>
    <row r="24" ht="48" customHeight="1">
      <c r="A24" s="6" t="n">
        <v>20</v>
      </c>
      <c r="B24" s="6" t="inlineStr">
        <is>
          <t>H4</t>
        </is>
      </c>
      <c r="C24" s="20">
        <f>IF(B24="","",IFERROR(INDEX(Criteria!$B$5:$B$14,MATCH(B24,Criteria!$A$5:$A$14,0)),"Code not on the Criteria tab"))</f>
        <v/>
      </c>
      <c r="D24" s="7" t="inlineStr">
        <is>
          <t>How would you segment our accounts, and what changes by segment?</t>
        </is>
      </c>
      <c r="E24" s="7" t="inlineStr">
        <is>
          <t>Segments built from our data (balance, payer, age, prior contact), the treatment difference for each, and how that difference is tested.</t>
        </is>
      </c>
      <c r="F24" s="14" t="n"/>
      <c r="G24" s="14" t="n"/>
      <c r="H24" s="14" t="n"/>
      <c r="I24" s="14" t="n"/>
      <c r="J24" s="14" t="n"/>
      <c r="K24" s="7" t="inlineStr">
        <is>
          <t>Sample segmentation plan</t>
        </is>
      </c>
      <c r="L24" s="15" t="inlineStr">
        <is>
          <t>TSI's healthcare revenue cycle services</t>
        </is>
      </c>
      <c r="M24" s="7" t="n"/>
    </row>
    <row r="25" ht="48" customHeight="1">
      <c r="A25" s="6" t="n">
        <v>21</v>
      </c>
      <c r="B25" s="6" t="inlineStr">
        <is>
          <t>H5</t>
        </is>
      </c>
      <c r="C25" s="20">
        <f>IF(B25="","",IFERROR(INDEX(Criteria!$B$5:$B$14,MATCH(B25,Criteria!$A$5:$A$14,0)),"Code not on the Criteria tab"))</f>
        <v/>
      </c>
      <c r="D25" s="7" t="inlineStr">
        <is>
          <t>Describe patient statements, the payment portal and payment plan options, including the longest plan you'll allow and who approves exceptions.</t>
        </is>
      </c>
      <c r="E25" s="7" t="inlineStr">
        <is>
          <t>Samples, plan rules we set, and exceptions approved by us.</t>
        </is>
      </c>
      <c r="F25" s="14" t="n"/>
      <c r="G25" s="14" t="n"/>
      <c r="H25" s="14" t="n"/>
      <c r="I25" s="14" t="n"/>
      <c r="J25" s="14" t="n"/>
      <c r="K25" s="7" t="inlineStr">
        <is>
          <t>Statement and portal samples; payment plan rules</t>
        </is>
      </c>
      <c r="L25" s="15" t="inlineStr">
        <is>
          <t>TSI's healthcare revenue cycle services</t>
        </is>
      </c>
      <c r="M25" s="7" t="n"/>
    </row>
    <row r="26" ht="33" customHeight="1">
      <c r="A26" s="6" t="n">
        <v>22</v>
      </c>
      <c r="B26" s="6" t="inlineStr">
        <is>
          <t>H5</t>
        </is>
      </c>
      <c r="C26" s="20">
        <f>IF(B26="","",IFERROR(INDEX(Criteria!$B$5:$B$14,MATCH(B26,Criteria!$A$5:$A$14,0)),"Code not on the Criteria tab"))</f>
        <v/>
      </c>
      <c r="D26" s="7" t="inlineStr">
        <is>
          <t>What language access do you offer, including service for patients with hearing impairments?</t>
        </is>
      </c>
      <c r="E26" s="7" t="inlineStr">
        <is>
          <t>Languages covered, interpreter access, relay services and translated letters reviewed by legal.</t>
        </is>
      </c>
      <c r="F26" s="14" t="n"/>
      <c r="G26" s="14" t="n"/>
      <c r="H26" s="14" t="n"/>
      <c r="I26" s="14" t="n"/>
      <c r="J26" s="14" t="n"/>
      <c r="K26" s="7" t="inlineStr">
        <is>
          <t>Language access procedure</t>
        </is>
      </c>
      <c r="L26" s="7" t="inlineStr">
        <is>
          <t>Request from TSI's RFP desk</t>
        </is>
      </c>
      <c r="M26" s="7" t="n"/>
    </row>
    <row r="27" ht="33" customHeight="1">
      <c r="A27" s="6" t="n">
        <v>23</v>
      </c>
      <c r="B27" s="6" t="inlineStr">
        <is>
          <t>H5</t>
        </is>
      </c>
      <c r="C27" s="20">
        <f>IF(B27="","",IFERROR(INDEX(Criteria!$B$5:$B$14,MATCH(B27,Criteria!$A$5:$A$14,0)),"Code not on the Criteria tab"))</f>
        <v/>
      </c>
      <c r="D27" s="7" t="inlineStr">
        <is>
          <t>Describe your patient complaint process and how you'll report complaints to us.</t>
        </is>
      </c>
      <c r="E27" s="7" t="inlineStr">
        <is>
          <t>Intake from every channel, a collection pause, root cause, our notice time and monthly trend reporting.</t>
        </is>
      </c>
      <c r="F27" s="14" t="n"/>
      <c r="G27" s="14" t="n"/>
      <c r="H27" s="14" t="n"/>
      <c r="I27" s="14" t="n"/>
      <c r="J27" s="14" t="n"/>
      <c r="K27" s="7" t="inlineStr">
        <is>
          <t>Complaint procedure; sample complaint report</t>
        </is>
      </c>
      <c r="L27" s="15" t="inlineStr">
        <is>
          <t>TSI trust center</t>
        </is>
      </c>
      <c r="M27" s="7" t="n"/>
    </row>
    <row r="28" ht="48" customHeight="1">
      <c r="A28" s="6" t="n">
        <v>24</v>
      </c>
      <c r="B28" s="6" t="inlineStr">
        <is>
          <t>H5</t>
        </is>
      </c>
      <c r="C28" s="20">
        <f>IF(B28="","",IFERROR(INDEX(Criteria!$B$5:$B$14,MATCH(B28,Criteria!$A$5:$A$14,0)),"Code not on the Criteria tab"))</f>
        <v/>
      </c>
      <c r="D28" s="7" t="inlineStr">
        <is>
          <t>Which patient calls are recorded, how many does a person score, and who does the scoring report to?</t>
        </is>
      </c>
      <c r="E28" s="7" t="inlineStr">
        <is>
          <t>Recording coverage, the human-scored sample per representative, how calls are picked, and scorers who sit outside operations.</t>
        </is>
      </c>
      <c r="F28" s="14" t="n"/>
      <c r="G28" s="14" t="n"/>
      <c r="H28" s="14" t="n"/>
      <c r="I28" s="14" t="n"/>
      <c r="J28" s="14" t="n"/>
      <c r="K28" s="7" t="inlineStr">
        <is>
          <t>Scorecard; monitoring policy</t>
        </is>
      </c>
      <c r="L28" s="15" t="inlineStr">
        <is>
          <t>How collection calls are monitored and scored</t>
        </is>
      </c>
      <c r="M28" s="7" t="n"/>
    </row>
    <row r="29" ht="48" customHeight="1">
      <c r="A29" s="6" t="n">
        <v>25</v>
      </c>
      <c r="B29" s="6" t="inlineStr">
        <is>
          <t>H5</t>
        </is>
      </c>
      <c r="C29" s="20">
        <f>IF(B29="","",IFERROR(INDEX(Criteria!$B$5:$B$14,MATCH(B29,Criteria!$A$5:$A$14,0)),"Code not on the Criteria tab"))</f>
        <v/>
      </c>
      <c r="D29" s="7" t="inlineStr">
        <is>
          <t>How do scripts and letters reflect our brand and our financial assistance messaging, and who approves them?</t>
        </is>
      </c>
      <c r="E29" s="7" t="inlineStr">
        <is>
          <t>Our approval before use, financial assistance language in every letter, and change control.</t>
        </is>
      </c>
      <c r="F29" s="14" t="n"/>
      <c r="G29" s="14" t="n"/>
      <c r="H29" s="14" t="n"/>
      <c r="I29" s="14" t="n"/>
      <c r="J29" s="14" t="n"/>
      <c r="K29" s="7" t="inlineStr">
        <is>
          <t>Letter and script samples; approval log</t>
        </is>
      </c>
      <c r="L29" s="15" t="inlineStr">
        <is>
          <t>How an account moves from placement to close</t>
        </is>
      </c>
      <c r="M29" s="7" t="n"/>
    </row>
    <row r="30" ht="63" customHeight="1">
      <c r="A30" s="6" t="n">
        <v>26</v>
      </c>
      <c r="B30" s="6" t="inlineStr">
        <is>
          <t>H6</t>
        </is>
      </c>
      <c r="C30" s="20">
        <f>IF(B30="","",IFERROR(INDEX(Criteria!$B$5:$B$14,MATCH(B30,Criteria!$A$5:$A$14,0)),"Code not on the Criteria tab"))</f>
        <v/>
      </c>
      <c r="D30" s="7" t="inlineStr">
        <is>
          <t>Which EHR and billing systems have you integrated with, which agency files do you exchange, and how often?</t>
        </is>
      </c>
      <c r="E30" s="7" t="inlineStr">
        <is>
          <t>Each file named (new placements, demographic and payment updates, withdrawals, inventory reconciliation), with its frequency and transfer method, plus field mapping and facility crosswalk testing.</t>
        </is>
      </c>
      <c r="F30" s="14" t="n"/>
      <c r="G30" s="14" t="n"/>
      <c r="H30" s="14" t="n"/>
      <c r="I30" s="14" t="n"/>
      <c r="J30" s="14" t="n"/>
      <c r="K30" s="7" t="inlineStr">
        <is>
          <t>Interface specification; test plan</t>
        </is>
      </c>
      <c r="L30" s="15" t="inlineStr">
        <is>
          <t>TSI's healthcare revenue cycle services</t>
        </is>
      </c>
      <c r="M30" s="7" t="n"/>
    </row>
    <row r="31" ht="33" customHeight="1">
      <c r="A31" s="6" t="n">
        <v>27</v>
      </c>
      <c r="B31" s="6" t="inlineStr">
        <is>
          <t>H6</t>
        </is>
      </c>
      <c r="C31" s="20">
        <f>IF(B31="","",IFERROR(INDEX(Criteria!$B$5:$B$14,MATCH(B31,Criteria!$A$5:$A$14,0)),"Code not on the Criteria tab"))</f>
        <v/>
      </c>
      <c r="D31" s="7" t="inlineStr">
        <is>
          <t>Will bad-debt accounts be worked in our system or yours, and how do notes and payments get back to us?</t>
        </is>
      </c>
      <c r="E31" s="7" t="inlineStr">
        <is>
          <t>A clear answer with the note and payment file schedule and the reconciliation process.</t>
        </is>
      </c>
      <c r="F31" s="14" t="n"/>
      <c r="G31" s="14" t="n"/>
      <c r="H31" s="14" t="n"/>
      <c r="I31" s="14" t="n"/>
      <c r="J31" s="14" t="n"/>
      <c r="K31" s="7" t="inlineStr">
        <is>
          <t>File schedule</t>
        </is>
      </c>
      <c r="L31" s="15" t="inlineStr">
        <is>
          <t>How an account moves from placement to close</t>
        </is>
      </c>
      <c r="M31" s="7" t="n"/>
    </row>
    <row r="32" ht="33" customHeight="1">
      <c r="A32" s="6" t="n">
        <v>28</v>
      </c>
      <c r="B32" s="6" t="inlineStr">
        <is>
          <t>H6</t>
        </is>
      </c>
      <c r="C32" s="20">
        <f>IF(B32="","",IFERROR(INDEX(Criteria!$B$5:$B$14,MATCH(B32,Criteria!$A$5:$A$14,0)),"Code not on the Criteria tab"))</f>
        <v/>
      </c>
      <c r="D32" s="7" t="inlineStr">
        <is>
          <t>What reports and portal access will we get, and how often?</t>
        </is>
      </c>
      <c r="E32" s="7" t="inlineStr">
        <is>
          <t>Sample reports, a portal walkthrough, turnaround for custom reports and export formats.</t>
        </is>
      </c>
      <c r="F32" s="14" t="n"/>
      <c r="G32" s="14" t="n"/>
      <c r="H32" s="14" t="n"/>
      <c r="I32" s="14" t="n"/>
      <c r="J32" s="14" t="n"/>
      <c r="K32" s="7" t="inlineStr">
        <is>
          <t>Report samples; portal demo</t>
        </is>
      </c>
      <c r="L32" s="15" t="inlineStr">
        <is>
          <t>How an account moves from placement to close</t>
        </is>
      </c>
      <c r="M32" s="7" t="n"/>
    </row>
    <row r="33" ht="33" customHeight="1">
      <c r="A33" s="6" t="n">
        <v>29</v>
      </c>
      <c r="B33" s="6" t="inlineStr">
        <is>
          <t>H6</t>
        </is>
      </c>
      <c r="C33" s="20">
        <f>IF(B33="","",IFERROR(INDEX(Criteria!$B$5:$B$14,MATCH(B33,Criteria!$A$5:$A$14,0)),"Code not on the Criteria tab"))</f>
        <v/>
      </c>
      <c r="D33" s="7" t="inlineStr">
        <is>
          <t>What audit rights will we have, remote and onsite?</t>
        </is>
      </c>
      <c r="E33" s="7" t="inlineStr">
        <is>
          <t>Audit scope and frequency, notice periods, access to recordings and notes, and remediation tracking.</t>
        </is>
      </c>
      <c r="F33" s="14" t="n"/>
      <c r="G33" s="14" t="n"/>
      <c r="H33" s="14" t="n"/>
      <c r="I33" s="14" t="n"/>
      <c r="J33" s="14" t="n"/>
      <c r="K33" s="7" t="inlineStr">
        <is>
          <t>Audit clause; summary of a recent client audit (anonymized)</t>
        </is>
      </c>
      <c r="L33" s="15" t="inlineStr">
        <is>
          <t>How collection calls are monitored and scored</t>
        </is>
      </c>
      <c r="M33" s="7" t="n"/>
    </row>
    <row r="34" ht="48" customHeight="1">
      <c r="A34" s="6" t="n">
        <v>30</v>
      </c>
      <c r="B34" s="6" t="inlineStr">
        <is>
          <t>H7</t>
        </is>
      </c>
      <c r="C34" s="20">
        <f>IF(B34="","",IFERROR(INDEX(Criteria!$B$5:$B$14,MATCH(B34,Criteria!$A$5:$A$14,0)),"Code not on the Criteria tab"))</f>
        <v/>
      </c>
      <c r="D34" s="7" t="inlineStr">
        <is>
          <t>Provide pricing by stage (early-out and bad debt), and list every cost outside the rate.</t>
        </is>
      </c>
      <c r="E34" s="7" t="inlineStr">
        <is>
          <t>Rates by stage and placement tier; letters and legal costs; how fees apply to accounts moved to financial assistance, coverage found or recalled.</t>
        </is>
      </c>
      <c r="F34" s="14" t="n"/>
      <c r="G34" s="14" t="n"/>
      <c r="H34" s="14" t="n"/>
      <c r="I34" s="14" t="n"/>
      <c r="J34" s="14" t="n"/>
      <c r="K34" s="7" t="inlineStr">
        <is>
          <t>Rate card; fee schedule</t>
        </is>
      </c>
      <c r="L34" s="15" t="inlineStr">
        <is>
          <t>Early-out and bad-debt costs</t>
        </is>
      </c>
      <c r="M34" s="7" t="n"/>
    </row>
    <row r="35" ht="33" customHeight="1">
      <c r="A35" s="6" t="n">
        <v>31</v>
      </c>
      <c r="B35" s="6" t="inlineStr">
        <is>
          <t>H7</t>
        </is>
      </c>
      <c r="C35" s="20">
        <f>IF(B35="","",IFERROR(INDEX(Criteria!$B$5:$B$14,MATCH(B35,Criteria!$A$5:$A$14,0)),"Code not on the Criteria tab"))</f>
        <v/>
      </c>
      <c r="D35" s="7" t="inlineStr">
        <is>
          <t>Show the net-back we'd receive at your rates compared with our current vendor, using our data.</t>
        </is>
      </c>
      <c r="E35" s="7" t="inlineStr">
        <is>
          <t>A worked example on our data, with the same assumptions for both.</t>
        </is>
      </c>
      <c r="F35" s="14" t="n"/>
      <c r="G35" s="14" t="n"/>
      <c r="H35" s="14" t="n"/>
      <c r="I35" s="14" t="n"/>
      <c r="J35" s="14" t="n"/>
      <c r="K35" s="7" t="inlineStr">
        <is>
          <t>Worked net-back comparison</t>
        </is>
      </c>
      <c r="L35" s="15" t="inlineStr">
        <is>
          <t>Early-out and bad-debt costs</t>
        </is>
      </c>
      <c r="M35" s="7" t="n"/>
    </row>
    <row r="36" ht="33" customHeight="1">
      <c r="A36" s="6" t="n">
        <v>32</v>
      </c>
      <c r="B36" s="6" t="inlineStr">
        <is>
          <t>H7</t>
        </is>
      </c>
      <c r="C36" s="20">
        <f>IF(B36="","",IFERROR(INDEX(Criteria!$B$5:$B$14,MATCH(B36,Criteria!$A$5:$A$14,0)),"Code not on the Criteria tab"))</f>
        <v/>
      </c>
      <c r="D36" s="7" t="inlineStr">
        <is>
          <t>What are your terms for termination, recalls and performance remedies?</t>
        </is>
      </c>
      <c r="E36" s="7" t="inlineStr">
        <is>
          <t>Termination for convenience, recall without penalty, and remedies tied to agreed measures.</t>
        </is>
      </c>
      <c r="F36" s="14" t="n"/>
      <c r="G36" s="14" t="n"/>
      <c r="H36" s="14" t="n"/>
      <c r="I36" s="14" t="n"/>
      <c r="J36" s="14" t="n"/>
      <c r="K36" s="7" t="inlineStr">
        <is>
          <t>Draft contract terms</t>
        </is>
      </c>
      <c r="L36" s="7" t="inlineStr">
        <is>
          <t>Request from TSI's RFP desk</t>
        </is>
      </c>
      <c r="M36" s="7" t="n"/>
    </row>
    <row r="37" ht="33" customHeight="1">
      <c r="A37" s="6" t="n">
        <v>33</v>
      </c>
      <c r="B37" s="6" t="inlineStr">
        <is>
          <t>H8</t>
        </is>
      </c>
      <c r="C37" s="20">
        <f>IF(B37="","",IFERROR(INDEX(Criteria!$B$5:$B$14,MATCH(B37,Criteria!$A$5:$A$14,0)),"Code not on the Criteria tab"))</f>
        <v/>
      </c>
      <c r="D37" s="7" t="inlineStr">
        <is>
          <t>Provide an implementation plan with dates, including interface build and testing.</t>
        </is>
      </c>
      <c r="E37" s="7" t="inlineStr">
        <is>
          <t>A named team, interface testing with our IT staff, a parallel run if needed, and go-live criteria.</t>
        </is>
      </c>
      <c r="F37" s="14" t="n"/>
      <c r="G37" s="14" t="n"/>
      <c r="H37" s="14" t="n"/>
      <c r="I37" s="14" t="n"/>
      <c r="J37" s="14" t="n"/>
      <c r="K37" s="7" t="inlineStr">
        <is>
          <t>Implementation plan</t>
        </is>
      </c>
      <c r="L37" s="15" t="inlineStr">
        <is>
          <t>TSI's healthcare revenue cycle services</t>
        </is>
      </c>
      <c r="M37" s="7" t="n"/>
    </row>
    <row r="38" ht="48" customHeight="1">
      <c r="A38" s="6" t="n">
        <v>34</v>
      </c>
      <c r="B38" s="6" t="inlineStr">
        <is>
          <t>H8</t>
        </is>
      </c>
      <c r="C38" s="20">
        <f>IF(B38="","",IFERROR(INDEX(Criteria!$B$5:$B$14,MATCH(B38,Criteria!$A$5:$A$14,0)),"Code not on the Criteria tab"))</f>
        <v/>
      </c>
      <c r="D38" s="7" t="inlineStr">
        <is>
          <t>How many staff will work our accounts, where do they sit, how are they trained on our policies, and how do you staff a volume spike?</t>
        </is>
      </c>
      <c r="E38" s="7" t="inlineStr">
        <is>
          <t>Named roles and counts, locations, program-specific training, and a surge plan with lead times.</t>
        </is>
      </c>
      <c r="F38" s="14" t="n"/>
      <c r="G38" s="14" t="n"/>
      <c r="H38" s="14" t="n"/>
      <c r="I38" s="14" t="n"/>
      <c r="J38" s="14" t="n"/>
      <c r="K38" s="7" t="inlineStr">
        <is>
          <t>Staffing plan</t>
        </is>
      </c>
      <c r="L38" s="7" t="inlineStr">
        <is>
          <t>Request from TSI's RFP desk</t>
        </is>
      </c>
      <c r="M38" s="7" t="n"/>
    </row>
    <row r="39" ht="48" customHeight="1">
      <c r="A39" s="6" t="n">
        <v>35</v>
      </c>
      <c r="B39" s="6" t="inlineStr">
        <is>
          <t>H8</t>
        </is>
      </c>
      <c r="C39" s="20">
        <f>IF(B39="","",IFERROR(INDEX(Criteria!$B$5:$B$14,MATCH(B39,Criteria!$A$5:$A$14,0)),"Code not on the Criteria tab"))</f>
        <v/>
      </c>
      <c r="D39" s="7" t="inlineStr">
        <is>
          <t>How would you take over from our current vendor without double contact or lost holds?</t>
        </is>
      </c>
      <c r="E39" s="7" t="inlineStr">
        <is>
          <t>Intake of prior contacts, holds, disputes and financial assistance status; transition communications; a cutover checklist.</t>
        </is>
      </c>
      <c r="F39" s="14" t="n"/>
      <c r="G39" s="14" t="n"/>
      <c r="H39" s="14" t="n"/>
      <c r="I39" s="14" t="n"/>
      <c r="J39" s="14" t="n"/>
      <c r="K39" s="7" t="inlineStr">
        <is>
          <t>Transition checklist</t>
        </is>
      </c>
      <c r="L39" s="15" t="inlineStr">
        <is>
          <t>How an account moves from placement to close</t>
        </is>
      </c>
      <c r="M39" s="7" t="n"/>
    </row>
    <row r="40" ht="33" customHeight="1">
      <c r="A40" s="14" t="n"/>
      <c r="B40" s="14" t="n"/>
      <c r="C40" s="20">
        <f>IF(B40="","",IFERROR(INDEX(Criteria!$B$5:$B$14,MATCH(B40,Criteria!$A$5:$A$14,0)),"Code not on the Criteria tab"))</f>
        <v/>
      </c>
      <c r="D40" s="16" t="n"/>
      <c r="E40" s="16" t="n"/>
      <c r="F40" s="14" t="n"/>
      <c r="G40" s="14" t="n"/>
      <c r="H40" s="14" t="n"/>
      <c r="I40" s="14" t="n"/>
      <c r="J40" s="14" t="n"/>
      <c r="K40" s="16" t="n"/>
      <c r="L40" s="7" t="n"/>
      <c r="M40" s="7" t="n"/>
    </row>
    <row r="41" ht="33" customHeight="1">
      <c r="A41" s="14" t="n"/>
      <c r="B41" s="14" t="n"/>
      <c r="C41" s="20">
        <f>IF(B41="","",IFERROR(INDEX(Criteria!$B$5:$B$14,MATCH(B41,Criteria!$A$5:$A$14,0)),"Code not on the Criteria tab"))</f>
        <v/>
      </c>
      <c r="D41" s="16" t="n"/>
      <c r="E41" s="16" t="n"/>
      <c r="F41" s="14" t="n"/>
      <c r="G41" s="14" t="n"/>
      <c r="H41" s="14" t="n"/>
      <c r="I41" s="14" t="n"/>
      <c r="J41" s="14" t="n"/>
      <c r="K41" s="16" t="n"/>
      <c r="L41" s="7" t="n"/>
      <c r="M41" s="7" t="n"/>
    </row>
    <row r="42" ht="33" customHeight="1">
      <c r="A42" s="14" t="n"/>
      <c r="B42" s="14" t="n"/>
      <c r="C42" s="20">
        <f>IF(B42="","",IFERROR(INDEX(Criteria!$B$5:$B$14,MATCH(B42,Criteria!$A$5:$A$14,0)),"Code not on the Criteria tab"))</f>
        <v/>
      </c>
      <c r="D42" s="16" t="n"/>
      <c r="E42" s="16" t="n"/>
      <c r="F42" s="14" t="n"/>
      <c r="G42" s="14" t="n"/>
      <c r="H42" s="14" t="n"/>
      <c r="I42" s="14" t="n"/>
      <c r="J42" s="14" t="n"/>
      <c r="K42" s="16" t="n"/>
      <c r="L42" s="7" t="n"/>
      <c r="M42" s="7" t="n"/>
    </row>
    <row r="43" ht="33" customHeight="1">
      <c r="A43" s="14" t="n"/>
      <c r="B43" s="14" t="n"/>
      <c r="C43" s="20">
        <f>IF(B43="","",IFERROR(INDEX(Criteria!$B$5:$B$14,MATCH(B43,Criteria!$A$5:$A$14,0)),"Code not on the Criteria tab"))</f>
        <v/>
      </c>
      <c r="D43" s="16" t="n"/>
      <c r="E43" s="16" t="n"/>
      <c r="F43" s="14" t="n"/>
      <c r="G43" s="14" t="n"/>
      <c r="H43" s="14" t="n"/>
      <c r="I43" s="14" t="n"/>
      <c r="J43" s="14" t="n"/>
      <c r="K43" s="16" t="n"/>
      <c r="L43" s="7" t="n"/>
      <c r="M43" s="7" t="n"/>
    </row>
    <row r="44" ht="33" customHeight="1">
      <c r="A44" s="14" t="n"/>
      <c r="B44" s="14" t="n"/>
      <c r="C44" s="20">
        <f>IF(B44="","",IFERROR(INDEX(Criteria!$B$5:$B$14,MATCH(B44,Criteria!$A$5:$A$14,0)),"Code not on the Criteria tab"))</f>
        <v/>
      </c>
      <c r="D44" s="16" t="n"/>
      <c r="E44" s="16" t="n"/>
      <c r="F44" s="14" t="n"/>
      <c r="G44" s="14" t="n"/>
      <c r="H44" s="14" t="n"/>
      <c r="I44" s="14" t="n"/>
      <c r="J44" s="14" t="n"/>
      <c r="K44" s="16" t="n"/>
      <c r="L44" s="7" t="n"/>
      <c r="M44" s="7" t="n"/>
    </row>
    <row r="45" ht="33" customHeight="1">
      <c r="A45" s="14" t="n"/>
      <c r="B45" s="14" t="n"/>
      <c r="C45" s="20">
        <f>IF(B45="","",IFERROR(INDEX(Criteria!$B$5:$B$14,MATCH(B45,Criteria!$A$5:$A$14,0)),"Code not on the Criteria tab"))</f>
        <v/>
      </c>
      <c r="D45" s="16" t="n"/>
      <c r="E45" s="16" t="n"/>
      <c r="F45" s="14" t="n"/>
      <c r="G45" s="14" t="n"/>
      <c r="H45" s="14" t="n"/>
      <c r="I45" s="14" t="n"/>
      <c r="J45" s="14" t="n"/>
      <c r="K45" s="16" t="n"/>
      <c r="L45" s="7" t="n"/>
      <c r="M45" s="7" t="n"/>
    </row>
    <row r="46" ht="33" customHeight="1">
      <c r="A46" s="14" t="n"/>
      <c r="B46" s="14" t="n"/>
      <c r="C46" s="20">
        <f>IF(B46="","",IFERROR(INDEX(Criteria!$B$5:$B$14,MATCH(B46,Criteria!$A$5:$A$14,0)),"Code not on the Criteria tab"))</f>
        <v/>
      </c>
      <c r="D46" s="16" t="n"/>
      <c r="E46" s="16" t="n"/>
      <c r="F46" s="14" t="n"/>
      <c r="G46" s="14" t="n"/>
      <c r="H46" s="14" t="n"/>
      <c r="I46" s="14" t="n"/>
      <c r="J46" s="14" t="n"/>
      <c r="K46" s="16" t="n"/>
      <c r="L46" s="7" t="n"/>
      <c r="M46" s="7" t="n"/>
    </row>
    <row r="47" ht="33" customHeight="1">
      <c r="A47" s="14" t="n"/>
      <c r="B47" s="14" t="n"/>
      <c r="C47" s="20">
        <f>IF(B47="","",IFERROR(INDEX(Criteria!$B$5:$B$14,MATCH(B47,Criteria!$A$5:$A$14,0)),"Code not on the Criteria tab"))</f>
        <v/>
      </c>
      <c r="D47" s="16" t="n"/>
      <c r="E47" s="16" t="n"/>
      <c r="F47" s="14" t="n"/>
      <c r="G47" s="14" t="n"/>
      <c r="H47" s="14" t="n"/>
      <c r="I47" s="14" t="n"/>
      <c r="J47" s="14" t="n"/>
      <c r="K47" s="16" t="n"/>
      <c r="L47" s="7" t="n"/>
      <c r="M47" s="7" t="n"/>
    </row>
    <row r="48" ht="33" customHeight="1">
      <c r="A48" s="14" t="n"/>
      <c r="B48" s="14" t="n"/>
      <c r="C48" s="20">
        <f>IF(B48="","",IFERROR(INDEX(Criteria!$B$5:$B$14,MATCH(B48,Criteria!$A$5:$A$14,0)),"Code not on the Criteria tab"))</f>
        <v/>
      </c>
      <c r="D48" s="16" t="n"/>
      <c r="E48" s="16" t="n"/>
      <c r="F48" s="14" t="n"/>
      <c r="G48" s="14" t="n"/>
      <c r="H48" s="14" t="n"/>
      <c r="I48" s="14" t="n"/>
      <c r="J48" s="14" t="n"/>
      <c r="K48" s="16" t="n"/>
      <c r="L48" s="7" t="n"/>
      <c r="M48" s="7" t="n"/>
    </row>
    <row r="49" ht="33" customHeight="1">
      <c r="A49" s="14" t="n"/>
      <c r="B49" s="14" t="n"/>
      <c r="C49" s="20">
        <f>IF(B49="","",IFERROR(INDEX(Criteria!$B$5:$B$14,MATCH(B49,Criteria!$A$5:$A$14,0)),"Code not on the Criteria tab"))</f>
        <v/>
      </c>
      <c r="D49" s="16" t="n"/>
      <c r="E49" s="16" t="n"/>
      <c r="F49" s="14" t="n"/>
      <c r="G49" s="14" t="n"/>
      <c r="H49" s="14" t="n"/>
      <c r="I49" s="14" t="n"/>
      <c r="J49" s="14" t="n"/>
      <c r="K49" s="16" t="n"/>
      <c r="L49" s="7" t="n"/>
      <c r="M49" s="7" t="n"/>
    </row>
    <row r="50" ht="33" customHeight="1">
      <c r="A50" s="14" t="n"/>
      <c r="B50" s="14" t="n"/>
      <c r="C50" s="20">
        <f>IF(B50="","",IFERROR(INDEX(Criteria!$B$5:$B$14,MATCH(B50,Criteria!$A$5:$A$14,0)),"Code not on the Criteria tab"))</f>
        <v/>
      </c>
      <c r="D50" s="16" t="n"/>
      <c r="E50" s="16" t="n"/>
      <c r="F50" s="14" t="n"/>
      <c r="G50" s="14" t="n"/>
      <c r="H50" s="14" t="n"/>
      <c r="I50" s="14" t="n"/>
      <c r="J50" s="14" t="n"/>
      <c r="K50" s="16" t="n"/>
      <c r="L50" s="7" t="n"/>
      <c r="M50" s="7" t="n"/>
    </row>
    <row r="51" ht="33" customHeight="1">
      <c r="A51" s="14" t="n"/>
      <c r="B51" s="14" t="n"/>
      <c r="C51" s="20">
        <f>IF(B51="","",IFERROR(INDEX(Criteria!$B$5:$B$14,MATCH(B51,Criteria!$A$5:$A$14,0)),"Code not on the Criteria tab"))</f>
        <v/>
      </c>
      <c r="D51" s="16" t="n"/>
      <c r="E51" s="16" t="n"/>
      <c r="F51" s="14" t="n"/>
      <c r="G51" s="14" t="n"/>
      <c r="H51" s="14" t="n"/>
      <c r="I51" s="14" t="n"/>
      <c r="J51" s="14" t="n"/>
      <c r="K51" s="16" t="n"/>
      <c r="L51" s="7" t="n"/>
      <c r="M51" s="7" t="n"/>
    </row>
    <row r="52" ht="33" customHeight="1">
      <c r="A52" s="14" t="n"/>
      <c r="B52" s="14" t="n"/>
      <c r="C52" s="20">
        <f>IF(B52="","",IFERROR(INDEX(Criteria!$B$5:$B$14,MATCH(B52,Criteria!$A$5:$A$14,0)),"Code not on the Criteria tab"))</f>
        <v/>
      </c>
      <c r="D52" s="16" t="n"/>
      <c r="E52" s="16" t="n"/>
      <c r="F52" s="14" t="n"/>
      <c r="G52" s="14" t="n"/>
      <c r="H52" s="14" t="n"/>
      <c r="I52" s="14" t="n"/>
      <c r="J52" s="14" t="n"/>
      <c r="K52" s="16" t="n"/>
      <c r="L52" s="7" t="n"/>
      <c r="M52" s="7" t="n"/>
    </row>
    <row r="53" ht="33" customHeight="1">
      <c r="A53" s="14" t="n"/>
      <c r="B53" s="14" t="n"/>
      <c r="C53" s="20">
        <f>IF(B53="","",IFERROR(INDEX(Criteria!$B$5:$B$14,MATCH(B53,Criteria!$A$5:$A$14,0)),"Code not on the Criteria tab"))</f>
        <v/>
      </c>
      <c r="D53" s="16" t="n"/>
      <c r="E53" s="16" t="n"/>
      <c r="F53" s="14" t="n"/>
      <c r="G53" s="14" t="n"/>
      <c r="H53" s="14" t="n"/>
      <c r="I53" s="14" t="n"/>
      <c r="J53" s="14" t="n"/>
      <c r="K53" s="16" t="n"/>
      <c r="L53" s="7" t="n"/>
      <c r="M53" s="7" t="n"/>
    </row>
    <row r="54" ht="33" customHeight="1">
      <c r="A54" s="14" t="n"/>
      <c r="B54" s="14" t="n"/>
      <c r="C54" s="20">
        <f>IF(B54="","",IFERROR(INDEX(Criteria!$B$5:$B$14,MATCH(B54,Criteria!$A$5:$A$14,0)),"Code not on the Criteria tab"))</f>
        <v/>
      </c>
      <c r="D54" s="16" t="n"/>
      <c r="E54" s="16" t="n"/>
      <c r="F54" s="14" t="n"/>
      <c r="G54" s="14" t="n"/>
      <c r="H54" s="14" t="n"/>
      <c r="I54" s="14" t="n"/>
      <c r="J54" s="14" t="n"/>
      <c r="K54" s="16" t="n"/>
      <c r="L54" s="7" t="n"/>
      <c r="M54" s="7" t="n"/>
    </row>
    <row r="55" ht="33" customHeight="1">
      <c r="A55" s="14" t="n"/>
      <c r="B55" s="14" t="n"/>
      <c r="C55" s="20">
        <f>IF(B55="","",IFERROR(INDEX(Criteria!$B$5:$B$14,MATCH(B55,Criteria!$A$5:$A$14,0)),"Code not on the Criteria tab"))</f>
        <v/>
      </c>
      <c r="D55" s="16" t="n"/>
      <c r="E55" s="16" t="n"/>
      <c r="F55" s="14" t="n"/>
      <c r="G55" s="14" t="n"/>
      <c r="H55" s="14" t="n"/>
      <c r="I55" s="14" t="n"/>
      <c r="J55" s="14" t="n"/>
      <c r="K55" s="16" t="n"/>
      <c r="L55" s="7" t="n"/>
      <c r="M55" s="7" t="n"/>
    </row>
  </sheetData>
  <autoFilter ref="A4:M55"/>
  <mergeCells count="1">
    <mergeCell ref="A2:J2"/>
  </mergeCells>
  <dataValidations count="1">
    <dataValidation sqref="F5:J55" showDropDown="0" showInputMessage="0" showErrorMessage="1" allowBlank="1" errorTitle="Score" error="Choose a score from 0 to 5, or leave the cell blank." promptTitle="Score" prompt="Score 0 to 5, or leave blank" type="list">
      <formula1>"0,1,2,3,4,5"</formula1>
    </dataValidation>
  </dataValidations>
  <hyperlinks>
    <hyperlink xmlns:r="http://schemas.openxmlformats.org/officeDocument/2006/relationships" ref="L5" r:id="rId1"/>
    <hyperlink xmlns:r="http://schemas.openxmlformats.org/officeDocument/2006/relationships" ref="L6" r:id="rId2"/>
    <hyperlink xmlns:r="http://schemas.openxmlformats.org/officeDocument/2006/relationships" ref="L7" r:id="rId3"/>
    <hyperlink xmlns:r="http://schemas.openxmlformats.org/officeDocument/2006/relationships" ref="L9" r:id="rId4"/>
    <hyperlink xmlns:r="http://schemas.openxmlformats.org/officeDocument/2006/relationships" ref="L10" r:id="rId5"/>
    <hyperlink xmlns:r="http://schemas.openxmlformats.org/officeDocument/2006/relationships" ref="L11" r:id="rId6"/>
    <hyperlink xmlns:r="http://schemas.openxmlformats.org/officeDocument/2006/relationships" ref="L13" r:id="rId7"/>
    <hyperlink xmlns:r="http://schemas.openxmlformats.org/officeDocument/2006/relationships" ref="L14" r:id="rId8"/>
    <hyperlink xmlns:r="http://schemas.openxmlformats.org/officeDocument/2006/relationships" ref="L15" r:id="rId9"/>
    <hyperlink xmlns:r="http://schemas.openxmlformats.org/officeDocument/2006/relationships" ref="L16" r:id="rId10"/>
    <hyperlink xmlns:r="http://schemas.openxmlformats.org/officeDocument/2006/relationships" ref="L17" r:id="rId11"/>
    <hyperlink xmlns:r="http://schemas.openxmlformats.org/officeDocument/2006/relationships" ref="L18" r:id="rId12"/>
    <hyperlink xmlns:r="http://schemas.openxmlformats.org/officeDocument/2006/relationships" ref="L19" r:id="rId13"/>
    <hyperlink xmlns:r="http://schemas.openxmlformats.org/officeDocument/2006/relationships" ref="L20" r:id="rId14"/>
    <hyperlink xmlns:r="http://schemas.openxmlformats.org/officeDocument/2006/relationships" ref="L21" r:id="rId15"/>
    <hyperlink xmlns:r="http://schemas.openxmlformats.org/officeDocument/2006/relationships" ref="L22" r:id="rId16"/>
    <hyperlink xmlns:r="http://schemas.openxmlformats.org/officeDocument/2006/relationships" ref="L23" r:id="rId17"/>
    <hyperlink xmlns:r="http://schemas.openxmlformats.org/officeDocument/2006/relationships" ref="L24" r:id="rId18"/>
    <hyperlink xmlns:r="http://schemas.openxmlformats.org/officeDocument/2006/relationships" ref="L25" r:id="rId19"/>
    <hyperlink xmlns:r="http://schemas.openxmlformats.org/officeDocument/2006/relationships" ref="L27" r:id="rId20"/>
    <hyperlink xmlns:r="http://schemas.openxmlformats.org/officeDocument/2006/relationships" ref="L28" r:id="rId21"/>
    <hyperlink xmlns:r="http://schemas.openxmlformats.org/officeDocument/2006/relationships" ref="L29" r:id="rId22"/>
    <hyperlink xmlns:r="http://schemas.openxmlformats.org/officeDocument/2006/relationships" ref="L30" r:id="rId23"/>
    <hyperlink xmlns:r="http://schemas.openxmlformats.org/officeDocument/2006/relationships" ref="L31" r:id="rId24"/>
    <hyperlink xmlns:r="http://schemas.openxmlformats.org/officeDocument/2006/relationships" ref="L32" r:id="rId25"/>
    <hyperlink xmlns:r="http://schemas.openxmlformats.org/officeDocument/2006/relationships" ref="L33" r:id="rId26"/>
    <hyperlink xmlns:r="http://schemas.openxmlformats.org/officeDocument/2006/relationships" ref="L34" r:id="rId27"/>
    <hyperlink xmlns:r="http://schemas.openxmlformats.org/officeDocument/2006/relationships" ref="L35" r:id="rId28"/>
    <hyperlink xmlns:r="http://schemas.openxmlformats.org/officeDocument/2006/relationships" ref="L37" r:id="rId29"/>
    <hyperlink xmlns:r="http://schemas.openxmlformats.org/officeDocument/2006/relationships" ref="L39" r:id="rId30"/>
  </hyperlinks>
  <pageMargins left="0.75" right="0.75" top="1" bottom="1" header="0.5" footer="0.5"/>
  <pageSetup orientation="landscape" fitToHeight="0" fitToWidth="1"/>
</worksheet>
</file>

<file path=xl/worksheets/sheet5.xml><?xml version="1.0" encoding="utf-8"?>
<worksheet xmlns="http://schemas.openxmlformats.org/spreadsheetml/2006/main">
  <sheetPr>
    <outlinePr summaryBelow="1" summaryRight="1"/>
    <pageSetUpPr fitToPage="1"/>
  </sheetPr>
  <dimension ref="A1:H34"/>
  <sheetViews>
    <sheetView workbookViewId="0">
      <pane xSplit="2" ySplit="3" topLeftCell="C4" activePane="bottomRight" state="frozen"/>
      <selection pane="topRight" activeCell="A1" sqref="A1"/>
      <selection pane="bottomLeft" activeCell="A1" sqref="A1"/>
      <selection pane="bottomRight" activeCell="A1" sqref="A1"/>
    </sheetView>
  </sheetViews>
  <sheetFormatPr baseColWidth="8" defaultRowHeight="15"/>
  <cols>
    <col width="7" customWidth="1" min="1" max="1"/>
    <col width="40" customWidth="1" min="2" max="2"/>
    <col width="10" customWidth="1" min="3" max="3"/>
    <col width="16" customWidth="1" min="4" max="4"/>
    <col width="16" customWidth="1" min="5" max="5"/>
    <col width="16" customWidth="1" min="6" max="6"/>
    <col width="16" customWidth="1" min="7" max="7"/>
    <col width="16" customWidth="1" min="8" max="8"/>
  </cols>
  <sheetData>
    <row r="1">
      <c r="A1" s="9" t="inlineStr">
        <is>
          <t>Scoring summary</t>
        </is>
      </c>
    </row>
    <row r="2" ht="20" customHeight="1">
      <c r="A2" s="2" t="inlineStr">
        <is>
          <t>Nothing to type here. Averages come from the Questions tab, weights from the Criteria tab and gate results from the Gates tab.</t>
        </is>
      </c>
    </row>
    <row r="3">
      <c r="B3" s="17" t="inlineStr">
        <is>
          <t>Weights check</t>
        </is>
      </c>
      <c r="C3" s="19">
        <f>Criteria!D16</f>
        <v/>
      </c>
    </row>
    <row r="4"/>
    <row r="5">
      <c r="A5" s="3" t="inlineStr">
        <is>
          <t>Average score by criterion (0 to 5)</t>
        </is>
      </c>
    </row>
    <row r="6">
      <c r="A6" s="5" t="inlineStr">
        <is>
          <t>Code</t>
        </is>
      </c>
      <c r="B6" s="5" t="inlineStr">
        <is>
          <t>Criterion</t>
        </is>
      </c>
      <c r="C6" s="5" t="inlineStr">
        <is>
          <t>Weight</t>
        </is>
      </c>
      <c r="D6" s="5">
        <f>IF(Gates!C$4="","Vendor 1",Gates!C$4)</f>
        <v/>
      </c>
      <c r="E6" s="5">
        <f>IF(Gates!D$4="","Vendor 2",Gates!D$4)</f>
        <v/>
      </c>
      <c r="F6" s="5">
        <f>IF(Gates!E$4="","Vendor 3",Gates!E$4)</f>
        <v/>
      </c>
      <c r="G6" s="5">
        <f>IF(Gates!F$4="","Vendor 4",Gates!F$4)</f>
        <v/>
      </c>
      <c r="H6" s="5">
        <f>IF(Gates!G$4="","Vendor 5",Gates!G$4)</f>
        <v/>
      </c>
    </row>
    <row r="7" ht="18" customHeight="1">
      <c r="A7" s="21">
        <f>IF(Criteria!A5="","",Criteria!A5)</f>
        <v/>
      </c>
      <c r="B7" s="20">
        <f>IF(Criteria!B5="","",Criteria!B5)</f>
        <v/>
      </c>
      <c r="C7" s="21">
        <f>IF(Criteria!A5="","",N(Criteria!D5))</f>
        <v/>
      </c>
      <c r="D7" s="22">
        <f>IF($A7="","",IFERROR(AVERAGEIF(Questions!$B$5:$B$204,$A7,Questions!F$5:F$204),""))</f>
        <v/>
      </c>
      <c r="E7" s="22">
        <f>IF($A7="","",IFERROR(AVERAGEIF(Questions!$B$5:$B$204,$A7,Questions!G$5:G$204),""))</f>
        <v/>
      </c>
      <c r="F7" s="22">
        <f>IF($A7="","",IFERROR(AVERAGEIF(Questions!$B$5:$B$204,$A7,Questions!H$5:H$204),""))</f>
        <v/>
      </c>
      <c r="G7" s="22">
        <f>IF($A7="","",IFERROR(AVERAGEIF(Questions!$B$5:$B$204,$A7,Questions!I$5:I$204),""))</f>
        <v/>
      </c>
      <c r="H7" s="22">
        <f>IF($A7="","",IFERROR(AVERAGEIF(Questions!$B$5:$B$204,$A7,Questions!J$5:J$204),""))</f>
        <v/>
      </c>
    </row>
    <row r="8" ht="18" customHeight="1">
      <c r="A8" s="21">
        <f>IF(Criteria!A6="","",Criteria!A6)</f>
        <v/>
      </c>
      <c r="B8" s="20">
        <f>IF(Criteria!B6="","",Criteria!B6)</f>
        <v/>
      </c>
      <c r="C8" s="21">
        <f>IF(Criteria!A6="","",N(Criteria!D6))</f>
        <v/>
      </c>
      <c r="D8" s="22">
        <f>IF($A8="","",IFERROR(AVERAGEIF(Questions!$B$5:$B$204,$A8,Questions!F$5:F$204),""))</f>
        <v/>
      </c>
      <c r="E8" s="22">
        <f>IF($A8="","",IFERROR(AVERAGEIF(Questions!$B$5:$B$204,$A8,Questions!G$5:G$204),""))</f>
        <v/>
      </c>
      <c r="F8" s="22">
        <f>IF($A8="","",IFERROR(AVERAGEIF(Questions!$B$5:$B$204,$A8,Questions!H$5:H$204),""))</f>
        <v/>
      </c>
      <c r="G8" s="22">
        <f>IF($A8="","",IFERROR(AVERAGEIF(Questions!$B$5:$B$204,$A8,Questions!I$5:I$204),""))</f>
        <v/>
      </c>
      <c r="H8" s="22">
        <f>IF($A8="","",IFERROR(AVERAGEIF(Questions!$B$5:$B$204,$A8,Questions!J$5:J$204),""))</f>
        <v/>
      </c>
    </row>
    <row r="9" ht="18" customHeight="1">
      <c r="A9" s="21">
        <f>IF(Criteria!A7="","",Criteria!A7)</f>
        <v/>
      </c>
      <c r="B9" s="20">
        <f>IF(Criteria!B7="","",Criteria!B7)</f>
        <v/>
      </c>
      <c r="C9" s="21">
        <f>IF(Criteria!A7="","",N(Criteria!D7))</f>
        <v/>
      </c>
      <c r="D9" s="22">
        <f>IF($A9="","",IFERROR(AVERAGEIF(Questions!$B$5:$B$204,$A9,Questions!F$5:F$204),""))</f>
        <v/>
      </c>
      <c r="E9" s="22">
        <f>IF($A9="","",IFERROR(AVERAGEIF(Questions!$B$5:$B$204,$A9,Questions!G$5:G$204),""))</f>
        <v/>
      </c>
      <c r="F9" s="22">
        <f>IF($A9="","",IFERROR(AVERAGEIF(Questions!$B$5:$B$204,$A9,Questions!H$5:H$204),""))</f>
        <v/>
      </c>
      <c r="G9" s="22">
        <f>IF($A9="","",IFERROR(AVERAGEIF(Questions!$B$5:$B$204,$A9,Questions!I$5:I$204),""))</f>
        <v/>
      </c>
      <c r="H9" s="22">
        <f>IF($A9="","",IFERROR(AVERAGEIF(Questions!$B$5:$B$204,$A9,Questions!J$5:J$204),""))</f>
        <v/>
      </c>
    </row>
    <row r="10" ht="18" customHeight="1">
      <c r="A10" s="21">
        <f>IF(Criteria!A8="","",Criteria!A8)</f>
        <v/>
      </c>
      <c r="B10" s="20">
        <f>IF(Criteria!B8="","",Criteria!B8)</f>
        <v/>
      </c>
      <c r="C10" s="21">
        <f>IF(Criteria!A8="","",N(Criteria!D8))</f>
        <v/>
      </c>
      <c r="D10" s="22">
        <f>IF($A10="","",IFERROR(AVERAGEIF(Questions!$B$5:$B$204,$A10,Questions!F$5:F$204),""))</f>
        <v/>
      </c>
      <c r="E10" s="22">
        <f>IF($A10="","",IFERROR(AVERAGEIF(Questions!$B$5:$B$204,$A10,Questions!G$5:G$204),""))</f>
        <v/>
      </c>
      <c r="F10" s="22">
        <f>IF($A10="","",IFERROR(AVERAGEIF(Questions!$B$5:$B$204,$A10,Questions!H$5:H$204),""))</f>
        <v/>
      </c>
      <c r="G10" s="22">
        <f>IF($A10="","",IFERROR(AVERAGEIF(Questions!$B$5:$B$204,$A10,Questions!I$5:I$204),""))</f>
        <v/>
      </c>
      <c r="H10" s="22">
        <f>IF($A10="","",IFERROR(AVERAGEIF(Questions!$B$5:$B$204,$A10,Questions!J$5:J$204),""))</f>
        <v/>
      </c>
    </row>
    <row r="11" ht="18" customHeight="1">
      <c r="A11" s="21">
        <f>IF(Criteria!A9="","",Criteria!A9)</f>
        <v/>
      </c>
      <c r="B11" s="20">
        <f>IF(Criteria!B9="","",Criteria!B9)</f>
        <v/>
      </c>
      <c r="C11" s="21">
        <f>IF(Criteria!A9="","",N(Criteria!D9))</f>
        <v/>
      </c>
      <c r="D11" s="22">
        <f>IF($A11="","",IFERROR(AVERAGEIF(Questions!$B$5:$B$204,$A11,Questions!F$5:F$204),""))</f>
        <v/>
      </c>
      <c r="E11" s="22">
        <f>IF($A11="","",IFERROR(AVERAGEIF(Questions!$B$5:$B$204,$A11,Questions!G$5:G$204),""))</f>
        <v/>
      </c>
      <c r="F11" s="22">
        <f>IF($A11="","",IFERROR(AVERAGEIF(Questions!$B$5:$B$204,$A11,Questions!H$5:H$204),""))</f>
        <v/>
      </c>
      <c r="G11" s="22">
        <f>IF($A11="","",IFERROR(AVERAGEIF(Questions!$B$5:$B$204,$A11,Questions!I$5:I$204),""))</f>
        <v/>
      </c>
      <c r="H11" s="22">
        <f>IF($A11="","",IFERROR(AVERAGEIF(Questions!$B$5:$B$204,$A11,Questions!J$5:J$204),""))</f>
        <v/>
      </c>
    </row>
    <row r="12" ht="18" customHeight="1">
      <c r="A12" s="21">
        <f>IF(Criteria!A10="","",Criteria!A10)</f>
        <v/>
      </c>
      <c r="B12" s="20">
        <f>IF(Criteria!B10="","",Criteria!B10)</f>
        <v/>
      </c>
      <c r="C12" s="21">
        <f>IF(Criteria!A10="","",N(Criteria!D10))</f>
        <v/>
      </c>
      <c r="D12" s="22">
        <f>IF($A12="","",IFERROR(AVERAGEIF(Questions!$B$5:$B$204,$A12,Questions!F$5:F$204),""))</f>
        <v/>
      </c>
      <c r="E12" s="22">
        <f>IF($A12="","",IFERROR(AVERAGEIF(Questions!$B$5:$B$204,$A12,Questions!G$5:G$204),""))</f>
        <v/>
      </c>
      <c r="F12" s="22">
        <f>IF($A12="","",IFERROR(AVERAGEIF(Questions!$B$5:$B$204,$A12,Questions!H$5:H$204),""))</f>
        <v/>
      </c>
      <c r="G12" s="22">
        <f>IF($A12="","",IFERROR(AVERAGEIF(Questions!$B$5:$B$204,$A12,Questions!I$5:I$204),""))</f>
        <v/>
      </c>
      <c r="H12" s="22">
        <f>IF($A12="","",IFERROR(AVERAGEIF(Questions!$B$5:$B$204,$A12,Questions!J$5:J$204),""))</f>
        <v/>
      </c>
    </row>
    <row r="13" ht="18" customHeight="1">
      <c r="A13" s="21">
        <f>IF(Criteria!A11="","",Criteria!A11)</f>
        <v/>
      </c>
      <c r="B13" s="20">
        <f>IF(Criteria!B11="","",Criteria!B11)</f>
        <v/>
      </c>
      <c r="C13" s="21">
        <f>IF(Criteria!A11="","",N(Criteria!D11))</f>
        <v/>
      </c>
      <c r="D13" s="22">
        <f>IF($A13="","",IFERROR(AVERAGEIF(Questions!$B$5:$B$204,$A13,Questions!F$5:F$204),""))</f>
        <v/>
      </c>
      <c r="E13" s="22">
        <f>IF($A13="","",IFERROR(AVERAGEIF(Questions!$B$5:$B$204,$A13,Questions!G$5:G$204),""))</f>
        <v/>
      </c>
      <c r="F13" s="22">
        <f>IF($A13="","",IFERROR(AVERAGEIF(Questions!$B$5:$B$204,$A13,Questions!H$5:H$204),""))</f>
        <v/>
      </c>
      <c r="G13" s="22">
        <f>IF($A13="","",IFERROR(AVERAGEIF(Questions!$B$5:$B$204,$A13,Questions!I$5:I$204),""))</f>
        <v/>
      </c>
      <c r="H13" s="22">
        <f>IF($A13="","",IFERROR(AVERAGEIF(Questions!$B$5:$B$204,$A13,Questions!J$5:J$204),""))</f>
        <v/>
      </c>
    </row>
    <row r="14" ht="18" customHeight="1">
      <c r="A14" s="21">
        <f>IF(Criteria!A12="","",Criteria!A12)</f>
        <v/>
      </c>
      <c r="B14" s="20">
        <f>IF(Criteria!B12="","",Criteria!B12)</f>
        <v/>
      </c>
      <c r="C14" s="21">
        <f>IF(Criteria!A12="","",N(Criteria!D12))</f>
        <v/>
      </c>
      <c r="D14" s="22">
        <f>IF($A14="","",IFERROR(AVERAGEIF(Questions!$B$5:$B$204,$A14,Questions!F$5:F$204),""))</f>
        <v/>
      </c>
      <c r="E14" s="22">
        <f>IF($A14="","",IFERROR(AVERAGEIF(Questions!$B$5:$B$204,$A14,Questions!G$5:G$204),""))</f>
        <v/>
      </c>
      <c r="F14" s="22">
        <f>IF($A14="","",IFERROR(AVERAGEIF(Questions!$B$5:$B$204,$A14,Questions!H$5:H$204),""))</f>
        <v/>
      </c>
      <c r="G14" s="22">
        <f>IF($A14="","",IFERROR(AVERAGEIF(Questions!$B$5:$B$204,$A14,Questions!I$5:I$204),""))</f>
        <v/>
      </c>
      <c r="H14" s="22">
        <f>IF($A14="","",IFERROR(AVERAGEIF(Questions!$B$5:$B$204,$A14,Questions!J$5:J$204),""))</f>
        <v/>
      </c>
    </row>
    <row r="15" ht="18" customHeight="1">
      <c r="A15" s="21">
        <f>IF(Criteria!A13="","",Criteria!A13)</f>
        <v/>
      </c>
      <c r="B15" s="20">
        <f>IF(Criteria!B13="","",Criteria!B13)</f>
        <v/>
      </c>
      <c r="C15" s="21">
        <f>IF(Criteria!A13="","",N(Criteria!D13))</f>
        <v/>
      </c>
      <c r="D15" s="22">
        <f>IF($A15="","",IFERROR(AVERAGEIF(Questions!$B$5:$B$204,$A15,Questions!F$5:F$204),""))</f>
        <v/>
      </c>
      <c r="E15" s="22">
        <f>IF($A15="","",IFERROR(AVERAGEIF(Questions!$B$5:$B$204,$A15,Questions!G$5:G$204),""))</f>
        <v/>
      </c>
      <c r="F15" s="22">
        <f>IF($A15="","",IFERROR(AVERAGEIF(Questions!$B$5:$B$204,$A15,Questions!H$5:H$204),""))</f>
        <v/>
      </c>
      <c r="G15" s="22">
        <f>IF($A15="","",IFERROR(AVERAGEIF(Questions!$B$5:$B$204,$A15,Questions!I$5:I$204),""))</f>
        <v/>
      </c>
      <c r="H15" s="22">
        <f>IF($A15="","",IFERROR(AVERAGEIF(Questions!$B$5:$B$204,$A15,Questions!J$5:J$204),""))</f>
        <v/>
      </c>
    </row>
    <row r="16" ht="18" customHeight="1">
      <c r="A16" s="21">
        <f>IF(Criteria!A14="","",Criteria!A14)</f>
        <v/>
      </c>
      <c r="B16" s="20">
        <f>IF(Criteria!B14="","",Criteria!B14)</f>
        <v/>
      </c>
      <c r="C16" s="21">
        <f>IF(Criteria!A14="","",N(Criteria!D14))</f>
        <v/>
      </c>
      <c r="D16" s="22">
        <f>IF($A16="","",IFERROR(AVERAGEIF(Questions!$B$5:$B$204,$A16,Questions!F$5:F$204),""))</f>
        <v/>
      </c>
      <c r="E16" s="22">
        <f>IF($A16="","",IFERROR(AVERAGEIF(Questions!$B$5:$B$204,$A16,Questions!G$5:G$204),""))</f>
        <v/>
      </c>
      <c r="F16" s="22">
        <f>IF($A16="","",IFERROR(AVERAGEIF(Questions!$B$5:$B$204,$A16,Questions!H$5:H$204),""))</f>
        <v/>
      </c>
      <c r="G16" s="22">
        <f>IF($A16="","",IFERROR(AVERAGEIF(Questions!$B$5:$B$204,$A16,Questions!I$5:I$204),""))</f>
        <v/>
      </c>
      <c r="H16" s="22">
        <f>IF($A16="","",IFERROR(AVERAGEIF(Questions!$B$5:$B$204,$A16,Questions!J$5:J$204),""))</f>
        <v/>
      </c>
    </row>
    <row r="17"/>
    <row r="18">
      <c r="A18" s="3" t="inlineStr">
        <is>
          <t>Weighted points (weight × average ÷ 5)</t>
        </is>
      </c>
    </row>
    <row r="19">
      <c r="A19" s="5" t="inlineStr">
        <is>
          <t>Code</t>
        </is>
      </c>
      <c r="B19" s="5" t="inlineStr">
        <is>
          <t>Criterion</t>
        </is>
      </c>
      <c r="C19" s="5" t="inlineStr">
        <is>
          <t>Weight</t>
        </is>
      </c>
      <c r="D19" s="5">
        <f>IF(Gates!C$4="","Vendor 1",Gates!C$4)</f>
        <v/>
      </c>
      <c r="E19" s="5">
        <f>IF(Gates!D$4="","Vendor 2",Gates!D$4)</f>
        <v/>
      </c>
      <c r="F19" s="5">
        <f>IF(Gates!E$4="","Vendor 3",Gates!E$4)</f>
        <v/>
      </c>
      <c r="G19" s="5">
        <f>IF(Gates!F$4="","Vendor 4",Gates!F$4)</f>
        <v/>
      </c>
      <c r="H19" s="5">
        <f>IF(Gates!G$4="","Vendor 5",Gates!G$4)</f>
        <v/>
      </c>
    </row>
    <row r="20" ht="18" customHeight="1">
      <c r="A20" s="21">
        <f>A7</f>
        <v/>
      </c>
      <c r="B20" s="20">
        <f>B7</f>
        <v/>
      </c>
      <c r="C20" s="21">
        <f>C7</f>
        <v/>
      </c>
      <c r="D20" s="22">
        <f>IF(OR($C20="",D7=""),"",$C20*D7/5)</f>
        <v/>
      </c>
      <c r="E20" s="22">
        <f>IF(OR($C20="",E7=""),"",$C20*E7/5)</f>
        <v/>
      </c>
      <c r="F20" s="22">
        <f>IF(OR($C20="",F7=""),"",$C20*F7/5)</f>
        <v/>
      </c>
      <c r="G20" s="22">
        <f>IF(OR($C20="",G7=""),"",$C20*G7/5)</f>
        <v/>
      </c>
      <c r="H20" s="22">
        <f>IF(OR($C20="",H7=""),"",$C20*H7/5)</f>
        <v/>
      </c>
    </row>
    <row r="21" ht="18" customHeight="1">
      <c r="A21" s="21">
        <f>A8</f>
        <v/>
      </c>
      <c r="B21" s="20">
        <f>B8</f>
        <v/>
      </c>
      <c r="C21" s="21">
        <f>C8</f>
        <v/>
      </c>
      <c r="D21" s="22">
        <f>IF(OR($C21="",D8=""),"",$C21*D8/5)</f>
        <v/>
      </c>
      <c r="E21" s="22">
        <f>IF(OR($C21="",E8=""),"",$C21*E8/5)</f>
        <v/>
      </c>
      <c r="F21" s="22">
        <f>IF(OR($C21="",F8=""),"",$C21*F8/5)</f>
        <v/>
      </c>
      <c r="G21" s="22">
        <f>IF(OR($C21="",G8=""),"",$C21*G8/5)</f>
        <v/>
      </c>
      <c r="H21" s="22">
        <f>IF(OR($C21="",H8=""),"",$C21*H8/5)</f>
        <v/>
      </c>
    </row>
    <row r="22" ht="18" customHeight="1">
      <c r="A22" s="21">
        <f>A9</f>
        <v/>
      </c>
      <c r="B22" s="20">
        <f>B9</f>
        <v/>
      </c>
      <c r="C22" s="21">
        <f>C9</f>
        <v/>
      </c>
      <c r="D22" s="22">
        <f>IF(OR($C22="",D9=""),"",$C22*D9/5)</f>
        <v/>
      </c>
      <c r="E22" s="22">
        <f>IF(OR($C22="",E9=""),"",$C22*E9/5)</f>
        <v/>
      </c>
      <c r="F22" s="22">
        <f>IF(OR($C22="",F9=""),"",$C22*F9/5)</f>
        <v/>
      </c>
      <c r="G22" s="22">
        <f>IF(OR($C22="",G9=""),"",$C22*G9/5)</f>
        <v/>
      </c>
      <c r="H22" s="22">
        <f>IF(OR($C22="",H9=""),"",$C22*H9/5)</f>
        <v/>
      </c>
    </row>
    <row r="23" ht="18" customHeight="1">
      <c r="A23" s="21">
        <f>A10</f>
        <v/>
      </c>
      <c r="B23" s="20">
        <f>B10</f>
        <v/>
      </c>
      <c r="C23" s="21">
        <f>C10</f>
        <v/>
      </c>
      <c r="D23" s="22">
        <f>IF(OR($C23="",D10=""),"",$C23*D10/5)</f>
        <v/>
      </c>
      <c r="E23" s="22">
        <f>IF(OR($C23="",E10=""),"",$C23*E10/5)</f>
        <v/>
      </c>
      <c r="F23" s="22">
        <f>IF(OR($C23="",F10=""),"",$C23*F10/5)</f>
        <v/>
      </c>
      <c r="G23" s="22">
        <f>IF(OR($C23="",G10=""),"",$C23*G10/5)</f>
        <v/>
      </c>
      <c r="H23" s="22">
        <f>IF(OR($C23="",H10=""),"",$C23*H10/5)</f>
        <v/>
      </c>
    </row>
    <row r="24" ht="18" customHeight="1">
      <c r="A24" s="21">
        <f>A11</f>
        <v/>
      </c>
      <c r="B24" s="20">
        <f>B11</f>
        <v/>
      </c>
      <c r="C24" s="21">
        <f>C11</f>
        <v/>
      </c>
      <c r="D24" s="22">
        <f>IF(OR($C24="",D11=""),"",$C24*D11/5)</f>
        <v/>
      </c>
      <c r="E24" s="22">
        <f>IF(OR($C24="",E11=""),"",$C24*E11/5)</f>
        <v/>
      </c>
      <c r="F24" s="22">
        <f>IF(OR($C24="",F11=""),"",$C24*F11/5)</f>
        <v/>
      </c>
      <c r="G24" s="22">
        <f>IF(OR($C24="",G11=""),"",$C24*G11/5)</f>
        <v/>
      </c>
      <c r="H24" s="22">
        <f>IF(OR($C24="",H11=""),"",$C24*H11/5)</f>
        <v/>
      </c>
    </row>
    <row r="25" ht="18" customHeight="1">
      <c r="A25" s="21">
        <f>A12</f>
        <v/>
      </c>
      <c r="B25" s="20">
        <f>B12</f>
        <v/>
      </c>
      <c r="C25" s="21">
        <f>C12</f>
        <v/>
      </c>
      <c r="D25" s="22">
        <f>IF(OR($C25="",D12=""),"",$C25*D12/5)</f>
        <v/>
      </c>
      <c r="E25" s="22">
        <f>IF(OR($C25="",E12=""),"",$C25*E12/5)</f>
        <v/>
      </c>
      <c r="F25" s="22">
        <f>IF(OR($C25="",F12=""),"",$C25*F12/5)</f>
        <v/>
      </c>
      <c r="G25" s="22">
        <f>IF(OR($C25="",G12=""),"",$C25*G12/5)</f>
        <v/>
      </c>
      <c r="H25" s="22">
        <f>IF(OR($C25="",H12=""),"",$C25*H12/5)</f>
        <v/>
      </c>
    </row>
    <row r="26" ht="18" customHeight="1">
      <c r="A26" s="21">
        <f>A13</f>
        <v/>
      </c>
      <c r="B26" s="20">
        <f>B13</f>
        <v/>
      </c>
      <c r="C26" s="21">
        <f>C13</f>
        <v/>
      </c>
      <c r="D26" s="22">
        <f>IF(OR($C26="",D13=""),"",$C26*D13/5)</f>
        <v/>
      </c>
      <c r="E26" s="22">
        <f>IF(OR($C26="",E13=""),"",$C26*E13/5)</f>
        <v/>
      </c>
      <c r="F26" s="22">
        <f>IF(OR($C26="",F13=""),"",$C26*F13/5)</f>
        <v/>
      </c>
      <c r="G26" s="22">
        <f>IF(OR($C26="",G13=""),"",$C26*G13/5)</f>
        <v/>
      </c>
      <c r="H26" s="22">
        <f>IF(OR($C26="",H13=""),"",$C26*H13/5)</f>
        <v/>
      </c>
    </row>
    <row r="27" ht="18" customHeight="1">
      <c r="A27" s="21">
        <f>A14</f>
        <v/>
      </c>
      <c r="B27" s="20">
        <f>B14</f>
        <v/>
      </c>
      <c r="C27" s="21">
        <f>C14</f>
        <v/>
      </c>
      <c r="D27" s="22">
        <f>IF(OR($C27="",D14=""),"",$C27*D14/5)</f>
        <v/>
      </c>
      <c r="E27" s="22">
        <f>IF(OR($C27="",E14=""),"",$C27*E14/5)</f>
        <v/>
      </c>
      <c r="F27" s="22">
        <f>IF(OR($C27="",F14=""),"",$C27*F14/5)</f>
        <v/>
      </c>
      <c r="G27" s="22">
        <f>IF(OR($C27="",G14=""),"",$C27*G14/5)</f>
        <v/>
      </c>
      <c r="H27" s="22">
        <f>IF(OR($C27="",H14=""),"",$C27*H14/5)</f>
        <v/>
      </c>
    </row>
    <row r="28" ht="18" customHeight="1">
      <c r="A28" s="21">
        <f>A15</f>
        <v/>
      </c>
      <c r="B28" s="20">
        <f>B15</f>
        <v/>
      </c>
      <c r="C28" s="21">
        <f>C15</f>
        <v/>
      </c>
      <c r="D28" s="22">
        <f>IF(OR($C28="",D15=""),"",$C28*D15/5)</f>
        <v/>
      </c>
      <c r="E28" s="22">
        <f>IF(OR($C28="",E15=""),"",$C28*E15/5)</f>
        <v/>
      </c>
      <c r="F28" s="22">
        <f>IF(OR($C28="",F15=""),"",$C28*F15/5)</f>
        <v/>
      </c>
      <c r="G28" s="22">
        <f>IF(OR($C28="",G15=""),"",$C28*G15/5)</f>
        <v/>
      </c>
      <c r="H28" s="22">
        <f>IF(OR($C28="",H15=""),"",$C28*H15/5)</f>
        <v/>
      </c>
    </row>
    <row r="29" ht="18" customHeight="1">
      <c r="A29" s="21">
        <f>A16</f>
        <v/>
      </c>
      <c r="B29" s="20">
        <f>B16</f>
        <v/>
      </c>
      <c r="C29" s="21">
        <f>C16</f>
        <v/>
      </c>
      <c r="D29" s="22">
        <f>IF(OR($C29="",D16=""),"",$C29*D16/5)</f>
        <v/>
      </c>
      <c r="E29" s="22">
        <f>IF(OR($C29="",E16=""),"",$C29*E16/5)</f>
        <v/>
      </c>
      <c r="F29" s="22">
        <f>IF(OR($C29="",F16=""),"",$C29*F16/5)</f>
        <v/>
      </c>
      <c r="G29" s="22">
        <f>IF(OR($C29="",G16=""),"",$C29*G16/5)</f>
        <v/>
      </c>
      <c r="H29" s="22">
        <f>IF(OR($C29="",H16=""),"",$C29*H16/5)</f>
        <v/>
      </c>
    </row>
    <row r="30">
      <c r="A30" s="23" t="n"/>
      <c r="B30" s="12" t="inlineStr">
        <is>
          <t>Total (out of 100)</t>
        </is>
      </c>
      <c r="C30" s="24">
        <f>SUM(C20:C29)</f>
        <v/>
      </c>
      <c r="D30" s="25">
        <f>IF(COUNT(D20:D29)=0,"",SUM(D20:D29))</f>
        <v/>
      </c>
      <c r="E30" s="25">
        <f>IF(COUNT(E20:E29)=0,"",SUM(E20:E29))</f>
        <v/>
      </c>
      <c r="F30" s="25">
        <f>IF(COUNT(F20:F29)=0,"",SUM(F20:F29))</f>
        <v/>
      </c>
      <c r="G30" s="25">
        <f>IF(COUNT(G20:G29)=0,"",SUM(G20:G29))</f>
        <v/>
      </c>
      <c r="H30" s="25">
        <f>IF(COUNT(H20:H29)=0,"",SUM(H20:H29))</f>
        <v/>
      </c>
    </row>
    <row r="31">
      <c r="A31" s="23" t="n"/>
      <c r="B31" s="12" t="inlineStr">
        <is>
          <t>Rank</t>
        </is>
      </c>
      <c r="C31" s="23" t="n"/>
      <c r="D31" s="13">
        <f>IF(D30="","",RANK(D30,$D$30:$H$30))</f>
        <v/>
      </c>
      <c r="E31" s="13">
        <f>IF(E30="","",RANK(E30,$D$30:$H$30))</f>
        <v/>
      </c>
      <c r="F31" s="13">
        <f>IF(F30="","",RANK(F30,$D$30:$H$30))</f>
        <v/>
      </c>
      <c r="G31" s="13">
        <f>IF(G30="","",RANK(G30,$D$30:$H$30))</f>
        <v/>
      </c>
      <c r="H31" s="13">
        <f>IF(H30="","",RANK(H30,$D$30:$H$30))</f>
        <v/>
      </c>
    </row>
    <row r="32">
      <c r="A32" s="23" t="n"/>
      <c r="B32" s="12" t="inlineStr">
        <is>
          <t>Criteria scored</t>
        </is>
      </c>
      <c r="C32" s="23" t="n"/>
      <c r="D32" s="26">
        <f>COUNTIFS($C7:$C16,"&gt;0",D7:D16,"&gt;=0")&amp;" of "&amp;COUNTIF($C7:$C16,"&gt;0")</f>
        <v/>
      </c>
      <c r="E32" s="26">
        <f>COUNTIFS($C7:$C16,"&gt;0",E7:E16,"&gt;=0")&amp;" of "&amp;COUNTIF($C7:$C16,"&gt;0")</f>
        <v/>
      </c>
      <c r="F32" s="26">
        <f>COUNTIFS($C7:$C16,"&gt;0",F7:F16,"&gt;=0")&amp;" of "&amp;COUNTIF($C7:$C16,"&gt;0")</f>
        <v/>
      </c>
      <c r="G32" s="26">
        <f>COUNTIFS($C7:$C16,"&gt;0",G7:G16,"&gt;=0")&amp;" of "&amp;COUNTIF($C7:$C16,"&gt;0")</f>
        <v/>
      </c>
      <c r="H32" s="26">
        <f>COUNTIFS($C7:$C16,"&gt;0",H7:H16,"&gt;=0")&amp;" of "&amp;COUNTIF($C7:$C16,"&gt;0")</f>
        <v/>
      </c>
    </row>
    <row r="33">
      <c r="A33" s="23" t="n"/>
      <c r="B33" s="12" t="inlineStr">
        <is>
          <t>Questions scored</t>
        </is>
      </c>
      <c r="C33" s="23" t="n"/>
      <c r="D33" s="26">
        <f>COUNT(Questions!F$5:F$204)&amp;" of "&amp;COUNTA(Questions!$D$5:$D$204)</f>
        <v/>
      </c>
      <c r="E33" s="26">
        <f>COUNT(Questions!G$5:G$204)&amp;" of "&amp;COUNTA(Questions!$D$5:$D$204)</f>
        <v/>
      </c>
      <c r="F33" s="26">
        <f>COUNT(Questions!H$5:H$204)&amp;" of "&amp;COUNTA(Questions!$D$5:$D$204)</f>
        <v/>
      </c>
      <c r="G33" s="26">
        <f>COUNT(Questions!I$5:I$204)&amp;" of "&amp;COUNTA(Questions!$D$5:$D$204)</f>
        <v/>
      </c>
      <c r="H33" s="26">
        <f>COUNT(Questions!J$5:J$204)&amp;" of "&amp;COUNTA(Questions!$D$5:$D$204)</f>
        <v/>
      </c>
    </row>
    <row r="34" ht="33" customHeight="1">
      <c r="A34" s="23" t="n"/>
      <c r="B34" s="12" t="inlineStr">
        <is>
          <t>Gate result</t>
        </is>
      </c>
      <c r="C34" s="23" t="n"/>
      <c r="D34" s="26">
        <f>Gates!C13</f>
        <v/>
      </c>
      <c r="E34" s="26">
        <f>Gates!D13</f>
        <v/>
      </c>
      <c r="F34" s="26">
        <f>Gates!E13</f>
        <v/>
      </c>
      <c r="G34" s="26">
        <f>Gates!F13</f>
        <v/>
      </c>
      <c r="H34" s="26">
        <f>Gates!G13</f>
        <v/>
      </c>
    </row>
  </sheetData>
  <mergeCells count="2">
    <mergeCell ref="C3:E3"/>
    <mergeCell ref="A2:H2"/>
  </mergeCell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2026-09-28T03:05:09Z</dcterms:created>
  <dcterms:modified xmlns:dcterms="http://purl.org/dc/terms/" xmlns:xsi="http://www.w3.org/2001/XMLSchema-instance" xsi:type="dcterms:W3CDTF">2026-11-05T02:26:11Z</dcterms:modified>
</cp:coreProperties>
</file>